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5360" windowHeight="8325" tabRatio="925" activeTab="0"/>
  </bookViews>
  <sheets>
    <sheet name="合計" sheetId="1" r:id="rId1"/>
    <sheet name="start1" sheetId="2" r:id="rId2"/>
    <sheet name="近クラ1" sheetId="3" r:id="rId3"/>
    <sheet name="ブリC1" sheetId="4" r:id="rId4"/>
    <sheet name="レッド1" sheetId="5" r:id="rId5"/>
    <sheet name="堺1" sheetId="6" r:id="rId6"/>
    <sheet name="ドランカ1" sheetId="7" r:id="rId7"/>
    <sheet name="ベア1" sheetId="8" r:id="rId8"/>
    <sheet name="end1" sheetId="9" r:id="rId9"/>
    <sheet name="start2" sheetId="10" r:id="rId10"/>
    <sheet name="ドランカ2" sheetId="11" r:id="rId11"/>
    <sheet name="近クラ2" sheetId="12" r:id="rId12"/>
    <sheet name="ブリC2" sheetId="13" r:id="rId13"/>
    <sheet name="堺2" sheetId="14" r:id="rId14"/>
    <sheet name="レッド2" sheetId="15" r:id="rId15"/>
    <sheet name="ベア2" sheetId="16" r:id="rId16"/>
    <sheet name="end2" sheetId="17" r:id="rId17"/>
  </sheets>
  <definedNames>
    <definedName name="_xlnm.Print_Area" localSheetId="0">'合計'!$A$1:$R$31</definedName>
  </definedNames>
  <calcPr fullCalcOnLoad="1"/>
</workbook>
</file>

<file path=xl/sharedStrings.xml><?xml version="1.0" encoding="utf-8"?>
<sst xmlns="http://schemas.openxmlformats.org/spreadsheetml/2006/main" count="347" uniqueCount="55">
  <si>
    <t>No.</t>
  </si>
  <si>
    <t>NAME</t>
  </si>
  <si>
    <t>Point</t>
  </si>
  <si>
    <t>Penalty</t>
  </si>
  <si>
    <t>G</t>
  </si>
  <si>
    <t>A</t>
  </si>
  <si>
    <t>TOTAL</t>
  </si>
  <si>
    <t>Penalty</t>
  </si>
  <si>
    <t>Time</t>
  </si>
  <si>
    <t>Point</t>
  </si>
  <si>
    <t>Shoot</t>
  </si>
  <si>
    <t>S</t>
  </si>
  <si>
    <t>TOTAL</t>
  </si>
  <si>
    <t>1st STAGE</t>
  </si>
  <si>
    <t>2nd STAGE</t>
  </si>
  <si>
    <t>Game AV.</t>
  </si>
  <si>
    <t>SAVE AV.</t>
  </si>
  <si>
    <t>A</t>
  </si>
  <si>
    <t>GP</t>
  </si>
  <si>
    <t>Shoot</t>
  </si>
  <si>
    <t>Time</t>
  </si>
  <si>
    <t>S</t>
  </si>
  <si>
    <t>ホームページアドレス</t>
  </si>
  <si>
    <t>現在</t>
  </si>
  <si>
    <t>：http://www.rinkaiclub.net</t>
  </si>
  <si>
    <t>池崎　智詞</t>
  </si>
  <si>
    <t>森　零</t>
  </si>
  <si>
    <t>向江　英雄</t>
  </si>
  <si>
    <t>吉原　朋宏</t>
  </si>
  <si>
    <t>大橋　祐司</t>
  </si>
  <si>
    <t>青木　栄広</t>
  </si>
  <si>
    <t>長門　勝</t>
  </si>
  <si>
    <t>畑　裕人</t>
  </si>
  <si>
    <t>植森　毅彦</t>
  </si>
  <si>
    <t>足立　聡</t>
  </si>
  <si>
    <t>大駅　聡</t>
  </si>
  <si>
    <t>赤澤　健一</t>
  </si>
  <si>
    <t>矢野　辰治</t>
  </si>
  <si>
    <t>大崎　聡</t>
  </si>
  <si>
    <t>中野　亘</t>
  </si>
  <si>
    <t>Shoot</t>
  </si>
  <si>
    <t>Time</t>
  </si>
  <si>
    <t>GP</t>
  </si>
  <si>
    <t>S</t>
  </si>
  <si>
    <t>Point</t>
  </si>
  <si>
    <t>Penalty</t>
  </si>
  <si>
    <t>A</t>
  </si>
  <si>
    <t>Shoot</t>
  </si>
  <si>
    <t>Time</t>
  </si>
  <si>
    <t>GP</t>
  </si>
  <si>
    <t>S</t>
  </si>
  <si>
    <t>Point</t>
  </si>
  <si>
    <t>Penalty</t>
  </si>
  <si>
    <t>A</t>
  </si>
  <si>
    <t>第38回 全関西アイスホッケーリーグ戦 個人成績 【Bチーム】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</si>
</sst>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_);[Red]\(0.00\)"/>
    <numFmt numFmtId="181" formatCode="#,##0.00_ 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0_);[Red]\(0\)"/>
    <numFmt numFmtId="188" formatCode="h:mm;@"/>
    <numFmt numFmtId="189" formatCode="0_ "/>
    <numFmt numFmtId="190" formatCode="yyyy&quot;年&quot;m&quot;月&quot;d&quot;日&quot;;@"/>
    <numFmt numFmtId="191" formatCode="#,##0_ "/>
    <numFmt numFmtId="192" formatCode="#,##0_);[Red]\(#,##0\)"/>
    <numFmt numFmtId="193" formatCode="#,##0.00_);[Red]\(#,##0.00\)"/>
  </numFmts>
  <fonts count="12">
    <font>
      <sz val="11"/>
      <name val="ＭＳ Ｐゴシック"/>
      <family val="3"/>
    </font>
    <font>
      <sz val="7.5"/>
      <name val="ＭＳ Ｐゴシック"/>
      <family val="3"/>
    </font>
    <font>
      <b/>
      <sz val="7.5"/>
      <name val="ＭＳ Ｐゴシック"/>
      <family val="3"/>
    </font>
    <font>
      <sz val="7.5"/>
      <color indexed="8"/>
      <name val="ＭＳ Ｐゴシック"/>
      <family val="3"/>
    </font>
    <font>
      <b/>
      <sz val="7.5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shrinkToFit="1"/>
    </xf>
    <xf numFmtId="182" fontId="0" fillId="0" borderId="5" xfId="0" applyNumberForma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82" fontId="0" fillId="0" borderId="11" xfId="0" applyNumberFormat="1" applyFill="1" applyBorder="1" applyAlignment="1">
      <alignment/>
    </xf>
    <xf numFmtId="0" fontId="4" fillId="2" borderId="12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shrinkToFit="1"/>
    </xf>
    <xf numFmtId="0" fontId="4" fillId="2" borderId="16" xfId="0" applyNumberFormat="1" applyFont="1" applyFill="1" applyBorder="1" applyAlignment="1">
      <alignment horizontal="center" wrapText="1"/>
    </xf>
    <xf numFmtId="182" fontId="9" fillId="3" borderId="11" xfId="0" applyNumberFormat="1" applyFont="1" applyFill="1" applyBorder="1" applyAlignment="1">
      <alignment horizontal="center" wrapText="1"/>
    </xf>
    <xf numFmtId="182" fontId="9" fillId="3" borderId="5" xfId="0" applyNumberFormat="1" applyFont="1" applyFill="1" applyBorder="1" applyAlignment="1">
      <alignment horizontal="center" wrapText="1"/>
    </xf>
    <xf numFmtId="179" fontId="9" fillId="3" borderId="17" xfId="0" applyNumberFormat="1" applyFont="1" applyFill="1" applyBorder="1" applyAlignment="1">
      <alignment horizontal="center" wrapText="1"/>
    </xf>
    <xf numFmtId="179" fontId="9" fillId="3" borderId="18" xfId="0" applyNumberFormat="1" applyFont="1" applyFill="1" applyBorder="1" applyAlignment="1">
      <alignment horizontal="center" wrapText="1"/>
    </xf>
    <xf numFmtId="2" fontId="0" fillId="0" borderId="18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wrapText="1"/>
    </xf>
    <xf numFmtId="187" fontId="5" fillId="4" borderId="19" xfId="0" applyNumberFormat="1" applyFont="1" applyFill="1" applyBorder="1" applyAlignment="1">
      <alignment horizontal="center" wrapText="1"/>
    </xf>
    <xf numFmtId="180" fontId="5" fillId="4" borderId="19" xfId="0" applyNumberFormat="1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179" fontId="5" fillId="4" borderId="24" xfId="0" applyNumberFormat="1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179" fontId="5" fillId="4" borderId="26" xfId="0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79" fontId="9" fillId="3" borderId="1" xfId="0" applyNumberFormat="1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187" fontId="9" fillId="0" borderId="1" xfId="0" applyNumberFormat="1" applyFont="1" applyFill="1" applyBorder="1" applyAlignment="1">
      <alignment horizontal="center" wrapText="1"/>
    </xf>
    <xf numFmtId="180" fontId="9" fillId="0" borderId="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187" fontId="0" fillId="0" borderId="1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187" fontId="0" fillId="0" borderId="1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87" fontId="9" fillId="0" borderId="3" xfId="0" applyNumberFormat="1" applyFont="1" applyFill="1" applyBorder="1" applyAlignment="1">
      <alignment horizontal="center" wrapText="1"/>
    </xf>
    <xf numFmtId="187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87" fontId="0" fillId="0" borderId="3" xfId="0" applyNumberFormat="1" applyFont="1" applyFill="1" applyBorder="1" applyAlignment="1">
      <alignment horizontal="center" wrapText="1"/>
    </xf>
    <xf numFmtId="191" fontId="9" fillId="0" borderId="12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6" fontId="0" fillId="0" borderId="0" xfId="18" applyFill="1" applyAlignment="1">
      <alignment/>
    </xf>
    <xf numFmtId="191" fontId="9" fillId="3" borderId="24" xfId="0" applyNumberFormat="1" applyFont="1" applyFill="1" applyBorder="1" applyAlignment="1">
      <alignment horizontal="center" wrapText="1"/>
    </xf>
    <xf numFmtId="191" fontId="9" fillId="3" borderId="34" xfId="0" applyNumberFormat="1" applyFont="1" applyFill="1" applyBorder="1" applyAlignment="1">
      <alignment horizontal="center" wrapText="1"/>
    </xf>
    <xf numFmtId="192" fontId="9" fillId="3" borderId="34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shrinkToFit="1"/>
    </xf>
    <xf numFmtId="0" fontId="4" fillId="2" borderId="40" xfId="0" applyNumberFormat="1" applyFont="1" applyFill="1" applyBorder="1" applyAlignment="1">
      <alignment horizontal="center" wrapText="1"/>
    </xf>
    <xf numFmtId="0" fontId="0" fillId="0" borderId="38" xfId="0" applyFill="1" applyBorder="1" applyAlignment="1">
      <alignment/>
    </xf>
    <xf numFmtId="0" fontId="4" fillId="3" borderId="41" xfId="0" applyFont="1" applyFill="1" applyBorder="1" applyAlignment="1">
      <alignment horizontal="center" wrapText="1"/>
    </xf>
    <xf numFmtId="0" fontId="3" fillId="3" borderId="42" xfId="0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/>
    </xf>
    <xf numFmtId="0" fontId="7" fillId="3" borderId="45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3" fillId="3" borderId="47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3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9" fillId="3" borderId="51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 wrapText="1"/>
    </xf>
    <xf numFmtId="179" fontId="0" fillId="0" borderId="18" xfId="0" applyNumberForma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2" xfId="0" applyFill="1" applyBorder="1" applyAlignment="1">
      <alignment/>
    </xf>
    <xf numFmtId="0" fontId="9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0" fontId="1" fillId="0" borderId="24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181" fontId="5" fillId="4" borderId="24" xfId="0" applyNumberFormat="1" applyFont="1" applyFill="1" applyBorder="1" applyAlignment="1">
      <alignment horizontal="center" wrapText="1"/>
    </xf>
    <xf numFmtId="0" fontId="8" fillId="0" borderId="56" xfId="20" applyFont="1" applyFill="1" applyBorder="1" applyAlignment="1">
      <alignment horizontal="center"/>
      <protection/>
    </xf>
    <xf numFmtId="0" fontId="8" fillId="0" borderId="57" xfId="20" applyFont="1" applyFill="1" applyBorder="1" applyAlignment="1">
      <alignment horizontal="center"/>
      <protection/>
    </xf>
    <xf numFmtId="0" fontId="8" fillId="0" borderId="56" xfId="20" applyFont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179" fontId="9" fillId="3" borderId="2" xfId="0" applyNumberFormat="1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8" fillId="0" borderId="57" xfId="20" applyFont="1" applyBorder="1" applyAlignment="1">
      <alignment horizontal="center"/>
      <protection/>
    </xf>
    <xf numFmtId="192" fontId="0" fillId="0" borderId="24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192" fontId="9" fillId="0" borderId="24" xfId="0" applyNumberFormat="1" applyFont="1" applyFill="1" applyBorder="1" applyAlignment="1">
      <alignment horizontal="center" wrapText="1"/>
    </xf>
    <xf numFmtId="192" fontId="9" fillId="0" borderId="23" xfId="0" applyNumberFormat="1" applyFont="1" applyFill="1" applyBorder="1" applyAlignment="1">
      <alignment horizontal="center" wrapText="1"/>
    </xf>
    <xf numFmtId="187" fontId="0" fillId="0" borderId="24" xfId="0" applyNumberFormat="1" applyFont="1" applyFill="1" applyBorder="1" applyAlignment="1">
      <alignment horizontal="center" wrapText="1"/>
    </xf>
    <xf numFmtId="191" fontId="9" fillId="0" borderId="24" xfId="0" applyNumberFormat="1" applyFont="1" applyFill="1" applyBorder="1" applyAlignment="1">
      <alignment horizontal="center" wrapText="1"/>
    </xf>
    <xf numFmtId="190" fontId="11" fillId="0" borderId="44" xfId="0" applyNumberFormat="1" applyFont="1" applyFill="1" applyBorder="1" applyAlignment="1">
      <alignment horizontal="right" shrinkToFit="1"/>
    </xf>
    <xf numFmtId="0" fontId="7" fillId="5" borderId="58" xfId="0" applyFont="1" applyFill="1" applyBorder="1" applyAlignment="1">
      <alignment horizontal="center" wrapText="1"/>
    </xf>
    <xf numFmtId="0" fontId="7" fillId="5" borderId="59" xfId="0" applyFont="1" applyFill="1" applyBorder="1" applyAlignment="1">
      <alignment horizontal="center" wrapText="1"/>
    </xf>
    <xf numFmtId="0" fontId="7" fillId="5" borderId="60" xfId="0" applyFont="1" applyFill="1" applyBorder="1" applyAlignment="1">
      <alignment horizontal="center" wrapText="1"/>
    </xf>
    <xf numFmtId="0" fontId="8" fillId="5" borderId="61" xfId="0" applyFont="1" applyFill="1" applyBorder="1" applyAlignment="1">
      <alignment horizontal="center"/>
    </xf>
    <xf numFmtId="0" fontId="8" fillId="5" borderId="59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0" fontId="8" fillId="5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5" fillId="4" borderId="54" xfId="0" applyFont="1" applyFill="1" applyBorder="1" applyAlignment="1">
      <alignment horizontal="center" wrapText="1"/>
    </xf>
    <xf numFmtId="0" fontId="5" fillId="4" borderId="67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6年度　臨海名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43"/>
  <sheetViews>
    <sheetView showGridLines="0" showZeros="0" tabSelected="1" view="pageBreakPreview" zoomScale="92" zoomScaleSheetLayoutView="92" workbookViewId="0" topLeftCell="A1">
      <selection activeCell="M8" sqref="M8"/>
    </sheetView>
  </sheetViews>
  <sheetFormatPr defaultColWidth="9.00390625" defaultRowHeight="13.5"/>
  <cols>
    <col min="1" max="1" width="1.00390625" style="4" customWidth="1"/>
    <col min="2" max="2" width="3.75390625" style="4" bestFit="1" customWidth="1"/>
    <col min="3" max="3" width="15.625" style="4" customWidth="1"/>
    <col min="4" max="6" width="5.875" style="4" customWidth="1"/>
    <col min="7" max="7" width="8.00390625" style="4" customWidth="1"/>
    <col min="8" max="11" width="5.875" style="4" customWidth="1"/>
    <col min="12" max="12" width="8.00390625" style="4" customWidth="1"/>
    <col min="13" max="16" width="5.875" style="4" customWidth="1"/>
    <col min="17" max="17" width="8.00390625" style="4" customWidth="1"/>
    <col min="18" max="18" width="5.875" style="4" customWidth="1"/>
    <col min="19" max="16384" width="9.00390625" style="4" customWidth="1"/>
  </cols>
  <sheetData>
    <row r="1" ht="6" customHeight="1"/>
    <row r="2" spans="3:7" ht="13.5">
      <c r="C2" s="82" t="s">
        <v>54</v>
      </c>
      <c r="D2" s="82"/>
      <c r="E2" s="82"/>
      <c r="F2" s="82"/>
      <c r="G2" s="82"/>
    </row>
    <row r="3" spans="16:18" ht="14.25" thickBot="1">
      <c r="P3" s="148">
        <f ca="1">TODAY()</f>
        <v>39896</v>
      </c>
      <c r="Q3" s="148"/>
      <c r="R3" s="4" t="s">
        <v>23</v>
      </c>
    </row>
    <row r="4" spans="1:18" ht="14.25" customHeight="1" thickBot="1">
      <c r="A4" s="3"/>
      <c r="B4" s="9"/>
      <c r="C4" s="37"/>
      <c r="D4" s="149" t="s">
        <v>12</v>
      </c>
      <c r="E4" s="150"/>
      <c r="F4" s="150"/>
      <c r="G4" s="150"/>
      <c r="H4" s="151"/>
      <c r="I4" s="152" t="s">
        <v>13</v>
      </c>
      <c r="J4" s="153"/>
      <c r="K4" s="153"/>
      <c r="L4" s="153"/>
      <c r="M4" s="154"/>
      <c r="N4" s="152" t="s">
        <v>14</v>
      </c>
      <c r="O4" s="153"/>
      <c r="P4" s="153"/>
      <c r="Q4" s="153"/>
      <c r="R4" s="155"/>
    </row>
    <row r="5" spans="1:18" ht="13.5">
      <c r="A5" s="3"/>
      <c r="B5" s="170" t="s">
        <v>0</v>
      </c>
      <c r="C5" s="172" t="s">
        <v>1</v>
      </c>
      <c r="D5" s="158" t="s">
        <v>10</v>
      </c>
      <c r="E5" s="159"/>
      <c r="F5" s="160"/>
      <c r="G5" s="161" t="s">
        <v>8</v>
      </c>
      <c r="H5" s="76"/>
      <c r="I5" s="158" t="s">
        <v>10</v>
      </c>
      <c r="J5" s="159"/>
      <c r="K5" s="160"/>
      <c r="L5" s="161" t="s">
        <v>8</v>
      </c>
      <c r="M5" s="77"/>
      <c r="N5" s="158" t="s">
        <v>10</v>
      </c>
      <c r="O5" s="159"/>
      <c r="P5" s="160"/>
      <c r="Q5" s="161" t="s">
        <v>8</v>
      </c>
      <c r="R5" s="78"/>
    </row>
    <row r="6" spans="1:18" ht="13.5">
      <c r="A6" s="3"/>
      <c r="B6" s="171"/>
      <c r="C6" s="173"/>
      <c r="D6" s="2" t="s">
        <v>4</v>
      </c>
      <c r="E6" s="1" t="s">
        <v>11</v>
      </c>
      <c r="F6" s="1" t="s">
        <v>6</v>
      </c>
      <c r="G6" s="162"/>
      <c r="H6" s="16" t="s">
        <v>18</v>
      </c>
      <c r="I6" s="5" t="s">
        <v>4</v>
      </c>
      <c r="J6" s="1" t="s">
        <v>11</v>
      </c>
      <c r="K6" s="1" t="s">
        <v>6</v>
      </c>
      <c r="L6" s="162"/>
      <c r="M6" s="15" t="s">
        <v>18</v>
      </c>
      <c r="N6" s="2" t="s">
        <v>4</v>
      </c>
      <c r="O6" s="1" t="s">
        <v>11</v>
      </c>
      <c r="P6" s="1" t="s">
        <v>6</v>
      </c>
      <c r="Q6" s="162"/>
      <c r="R6" s="13" t="s">
        <v>18</v>
      </c>
    </row>
    <row r="7" spans="1:18" ht="14.25" thickBot="1">
      <c r="A7" s="3"/>
      <c r="B7" s="123">
        <v>30</v>
      </c>
      <c r="C7" s="51" t="s">
        <v>25</v>
      </c>
      <c r="D7" s="71">
        <f>I7+N7</f>
        <v>28</v>
      </c>
      <c r="E7" s="72">
        <f>J7+O7</f>
        <v>200</v>
      </c>
      <c r="F7" s="72">
        <f>K7+P7</f>
        <v>228</v>
      </c>
      <c r="G7" s="90">
        <f>L7+Q7</f>
        <v>21600</v>
      </c>
      <c r="H7" s="72">
        <f>M7+R7</f>
        <v>9</v>
      </c>
      <c r="I7" s="71">
        <f>SUM(start1:end1!D4)</f>
        <v>16</v>
      </c>
      <c r="J7" s="72">
        <f>SUM(start1:end1!E4)</f>
        <v>147</v>
      </c>
      <c r="K7" s="72">
        <f>SUM(start1:end1!F4)</f>
        <v>163</v>
      </c>
      <c r="L7" s="90">
        <f>SUM(start1:end1!G4)</f>
        <v>16200</v>
      </c>
      <c r="M7" s="73">
        <f>SUM(start1:end1!H4)</f>
        <v>6</v>
      </c>
      <c r="N7" s="71">
        <f>SUM(start2:end2!D4)</f>
        <v>12</v>
      </c>
      <c r="O7" s="72">
        <f>SUM(start2:end2!E4)</f>
        <v>53</v>
      </c>
      <c r="P7" s="72">
        <f>SUM(start2:end2!F4)</f>
        <v>65</v>
      </c>
      <c r="Q7" s="90">
        <f>SUM(start2:end2!G4)</f>
        <v>5400</v>
      </c>
      <c r="R7" s="72">
        <f>SUM(start2:end2!H4)</f>
        <v>3</v>
      </c>
    </row>
    <row r="8" spans="1:18" ht="13.5">
      <c r="A8" s="3"/>
      <c r="B8" s="93"/>
      <c r="C8" s="94"/>
      <c r="D8" s="108"/>
      <c r="E8" s="95"/>
      <c r="F8" s="96" t="s">
        <v>16</v>
      </c>
      <c r="G8" s="97" t="s">
        <v>15</v>
      </c>
      <c r="H8" s="109"/>
      <c r="I8" s="98"/>
      <c r="J8" s="98"/>
      <c r="K8" s="96" t="s">
        <v>16</v>
      </c>
      <c r="L8" s="97" t="s">
        <v>15</v>
      </c>
      <c r="M8" s="19"/>
      <c r="N8" s="116"/>
      <c r="O8" s="98"/>
      <c r="P8" s="96" t="s">
        <v>16</v>
      </c>
      <c r="Q8" s="97" t="s">
        <v>15</v>
      </c>
      <c r="R8" s="99"/>
    </row>
    <row r="9" spans="1:18" ht="14.25" thickBot="1">
      <c r="A9" s="3"/>
      <c r="B9" s="100"/>
      <c r="C9" s="7"/>
      <c r="D9" s="110"/>
      <c r="E9" s="6"/>
      <c r="F9" s="24">
        <f>E7/F7</f>
        <v>0.8771929824561403</v>
      </c>
      <c r="G9" s="26">
        <f>2700/G7*D7</f>
        <v>3.5</v>
      </c>
      <c r="H9" s="111"/>
      <c r="I9" s="8"/>
      <c r="J9" s="8"/>
      <c r="K9" s="17">
        <f>J7/K7</f>
        <v>0.901840490797546</v>
      </c>
      <c r="L9" s="28">
        <f>2700/L7*I7</f>
        <v>2.6666666666666665</v>
      </c>
      <c r="M9" s="20"/>
      <c r="N9" s="117"/>
      <c r="O9" s="8"/>
      <c r="P9" s="17">
        <f>O7/P7</f>
        <v>0.8153846153846154</v>
      </c>
      <c r="Q9" s="79">
        <f>2700/Q7*N7</f>
        <v>6</v>
      </c>
      <c r="R9" s="101"/>
    </row>
    <row r="10" spans="1:18" ht="14.25" thickBot="1">
      <c r="A10" s="3"/>
      <c r="B10" s="124">
        <v>28</v>
      </c>
      <c r="C10" s="106" t="s">
        <v>26</v>
      </c>
      <c r="D10" s="74">
        <f>I10+N10</f>
        <v>14</v>
      </c>
      <c r="E10" s="75">
        <f>J10+O10</f>
        <v>80</v>
      </c>
      <c r="F10" s="75">
        <f>K10+P10</f>
        <v>94</v>
      </c>
      <c r="G10" s="91">
        <f>L10+Q10</f>
        <v>10800</v>
      </c>
      <c r="H10" s="112">
        <f>M10+R10</f>
        <v>9</v>
      </c>
      <c r="I10" s="107">
        <f>SUM(start1:end1!D5)</f>
        <v>0</v>
      </c>
      <c r="J10" s="75">
        <f>SUM(start1:end1!E5)</f>
        <v>0</v>
      </c>
      <c r="K10" s="75">
        <f>SUM(start1:end1!F5)</f>
        <v>0</v>
      </c>
      <c r="L10" s="92">
        <f>SUM(start1:end1!G5)</f>
        <v>0</v>
      </c>
      <c r="M10" s="114">
        <f>SUM(start1:end1!H5)</f>
        <v>4</v>
      </c>
      <c r="N10" s="74">
        <f>SUM(start2:end2!D5)</f>
        <v>14</v>
      </c>
      <c r="O10" s="75">
        <f>SUM(start2:end2!E5)</f>
        <v>80</v>
      </c>
      <c r="P10" s="75">
        <f>SUM(start2:end2!F5)</f>
        <v>94</v>
      </c>
      <c r="Q10" s="75">
        <f>SUM(start2:end2!G5)</f>
        <v>10800</v>
      </c>
      <c r="R10" s="72">
        <f>SUM(start2:end2!H5)</f>
        <v>5</v>
      </c>
    </row>
    <row r="11" spans="1:18" ht="13.5">
      <c r="A11" s="3"/>
      <c r="B11" s="100"/>
      <c r="C11" s="7"/>
      <c r="D11" s="110"/>
      <c r="E11" s="6"/>
      <c r="F11" s="10" t="s">
        <v>16</v>
      </c>
      <c r="G11" s="18" t="s">
        <v>15</v>
      </c>
      <c r="H11" s="109"/>
      <c r="I11" s="8"/>
      <c r="J11" s="8"/>
      <c r="K11" s="10" t="s">
        <v>16</v>
      </c>
      <c r="L11" s="18" t="s">
        <v>15</v>
      </c>
      <c r="M11" s="19"/>
      <c r="N11" s="117"/>
      <c r="O11" s="8"/>
      <c r="P11" s="22" t="s">
        <v>16</v>
      </c>
      <c r="Q11" s="23" t="s">
        <v>15</v>
      </c>
      <c r="R11" s="99"/>
    </row>
    <row r="12" spans="1:18" ht="14.25" thickBot="1">
      <c r="A12" s="3"/>
      <c r="B12" s="102"/>
      <c r="C12" s="103"/>
      <c r="D12" s="113"/>
      <c r="E12" s="104"/>
      <c r="F12" s="25">
        <f>E10/F10</f>
        <v>0.851063829787234</v>
      </c>
      <c r="G12" s="27">
        <f>2700/G10*D10</f>
        <v>3.5</v>
      </c>
      <c r="H12" s="111"/>
      <c r="I12" s="105"/>
      <c r="J12" s="105"/>
      <c r="K12" s="11" t="e">
        <f>J10/K10</f>
        <v>#DIV/0!</v>
      </c>
      <c r="L12" s="28" t="e">
        <f>2700/L10*I10</f>
        <v>#DIV/0!</v>
      </c>
      <c r="M12" s="20"/>
      <c r="N12" s="118"/>
      <c r="O12" s="105"/>
      <c r="P12" s="11">
        <f>O10/P10</f>
        <v>0.851063829787234</v>
      </c>
      <c r="Q12" s="115">
        <f>2700/Q10*N10</f>
        <v>3.5</v>
      </c>
      <c r="R12" s="101"/>
    </row>
    <row r="13" spans="1:18" ht="13.5">
      <c r="A13" s="3"/>
      <c r="B13" s="170" t="s">
        <v>0</v>
      </c>
      <c r="C13" s="167" t="s">
        <v>1</v>
      </c>
      <c r="D13" s="169" t="s">
        <v>2</v>
      </c>
      <c r="E13" s="165"/>
      <c r="F13" s="166"/>
      <c r="G13" s="167" t="s">
        <v>3</v>
      </c>
      <c r="H13" s="14"/>
      <c r="I13" s="165" t="s">
        <v>2</v>
      </c>
      <c r="J13" s="165"/>
      <c r="K13" s="166"/>
      <c r="L13" s="167" t="s">
        <v>3</v>
      </c>
      <c r="M13" s="14"/>
      <c r="N13" s="168" t="s">
        <v>2</v>
      </c>
      <c r="O13" s="156"/>
      <c r="P13" s="156"/>
      <c r="Q13" s="156" t="s">
        <v>3</v>
      </c>
      <c r="R13" s="12"/>
    </row>
    <row r="14" spans="1:18" ht="13.5">
      <c r="A14" s="3"/>
      <c r="B14" s="171"/>
      <c r="C14" s="162"/>
      <c r="D14" s="5" t="s">
        <v>4</v>
      </c>
      <c r="E14" s="1" t="s">
        <v>5</v>
      </c>
      <c r="F14" s="1" t="s">
        <v>6</v>
      </c>
      <c r="G14" s="162"/>
      <c r="H14" s="15" t="s">
        <v>18</v>
      </c>
      <c r="I14" s="2" t="s">
        <v>4</v>
      </c>
      <c r="J14" s="1" t="s">
        <v>5</v>
      </c>
      <c r="K14" s="1" t="s">
        <v>6</v>
      </c>
      <c r="L14" s="162"/>
      <c r="M14" s="15" t="s">
        <v>18</v>
      </c>
      <c r="N14" s="5" t="s">
        <v>4</v>
      </c>
      <c r="O14" s="1" t="s">
        <v>5</v>
      </c>
      <c r="P14" s="1" t="s">
        <v>6</v>
      </c>
      <c r="Q14" s="157"/>
      <c r="R14" s="13" t="s">
        <v>18</v>
      </c>
    </row>
    <row r="15" spans="1:18" ht="13.5">
      <c r="A15" s="3"/>
      <c r="B15" s="121">
        <v>82</v>
      </c>
      <c r="C15" s="135" t="s">
        <v>30</v>
      </c>
      <c r="D15" s="53">
        <f>I15+N15</f>
        <v>6</v>
      </c>
      <c r="E15" s="54">
        <f>J15+O15</f>
        <v>4</v>
      </c>
      <c r="F15" s="54">
        <f>K15+P15</f>
        <v>10</v>
      </c>
      <c r="G15" s="55">
        <f>L15+Q15</f>
        <v>10</v>
      </c>
      <c r="H15" s="54">
        <f>M15+R15</f>
        <v>9</v>
      </c>
      <c r="I15" s="56">
        <f>SUM(start1:end1!D9)</f>
        <v>3</v>
      </c>
      <c r="J15" s="54">
        <f>SUM(start1:end1!E9)</f>
        <v>3</v>
      </c>
      <c r="K15" s="54">
        <f>SUM(start1:end1!F9)</f>
        <v>6</v>
      </c>
      <c r="L15" s="55">
        <f>SUM(start1:end1!G9)</f>
        <v>8</v>
      </c>
      <c r="M15" s="57">
        <f>SUM(start1:end1!H9)</f>
        <v>4</v>
      </c>
      <c r="N15" s="56">
        <f>SUM(start2:end2!D9)</f>
        <v>3</v>
      </c>
      <c r="O15" s="132">
        <f>SUM(start2:end2!E9)</f>
        <v>1</v>
      </c>
      <c r="P15" s="54">
        <f>SUM(start2:end2!F9)</f>
        <v>4</v>
      </c>
      <c r="Q15" s="139">
        <f>SUM(start2:end2!G9)</f>
        <v>2</v>
      </c>
      <c r="R15" s="131">
        <f>SUM(start2:end2!H9)</f>
        <v>5</v>
      </c>
    </row>
    <row r="16" spans="1:18" ht="13.5">
      <c r="A16" s="3"/>
      <c r="B16" s="119">
        <v>81</v>
      </c>
      <c r="C16" s="135" t="s">
        <v>32</v>
      </c>
      <c r="D16" s="53">
        <f aca="true" t="shared" si="0" ref="D16:D26">I16+N16</f>
        <v>2</v>
      </c>
      <c r="E16" s="54">
        <f aca="true" t="shared" si="1" ref="E16:E26">J16+O16</f>
        <v>4</v>
      </c>
      <c r="F16" s="54">
        <f aca="true" t="shared" si="2" ref="F16:F26">K16+P16</f>
        <v>6</v>
      </c>
      <c r="G16" s="55">
        <f aca="true" t="shared" si="3" ref="G16:G26">L16+Q16</f>
        <v>2</v>
      </c>
      <c r="H16" s="54">
        <f aca="true" t="shared" si="4" ref="H16:H26">M16+R16</f>
        <v>9</v>
      </c>
      <c r="I16" s="56">
        <f>SUM(start1:end1!D10)</f>
        <v>1</v>
      </c>
      <c r="J16" s="54">
        <f>SUM(start1:end1!E10)</f>
        <v>3</v>
      </c>
      <c r="K16" s="54">
        <f>SUM(start1:end1!F10)</f>
        <v>4</v>
      </c>
      <c r="L16" s="55">
        <f>SUM(start1:end1!G10)</f>
        <v>2</v>
      </c>
      <c r="M16" s="57">
        <f>SUM(start1:end1!H10)</f>
        <v>6</v>
      </c>
      <c r="N16" s="56">
        <f>SUM(start2:end2!D10)</f>
        <v>1</v>
      </c>
      <c r="O16" s="132">
        <f>SUM(start2:end2!E10)</f>
        <v>1</v>
      </c>
      <c r="P16" s="54">
        <f>SUM(start2:end2!F10)</f>
        <v>2</v>
      </c>
      <c r="Q16" s="139">
        <f>SUM(start2:end2!G10)</f>
        <v>0</v>
      </c>
      <c r="R16" s="131">
        <f>SUM(start2:end2!H10)</f>
        <v>3</v>
      </c>
    </row>
    <row r="17" spans="1:18" ht="13.5">
      <c r="A17" s="3"/>
      <c r="B17" s="120">
        <v>74</v>
      </c>
      <c r="C17" s="135" t="s">
        <v>39</v>
      </c>
      <c r="D17" s="53">
        <f t="shared" si="0"/>
        <v>6</v>
      </c>
      <c r="E17" s="54">
        <f t="shared" si="1"/>
        <v>1</v>
      </c>
      <c r="F17" s="54">
        <f t="shared" si="2"/>
        <v>7</v>
      </c>
      <c r="G17" s="55">
        <f>L17+Q17</f>
        <v>6</v>
      </c>
      <c r="H17" s="54">
        <f t="shared" si="4"/>
        <v>11</v>
      </c>
      <c r="I17" s="56">
        <f>SUM(start1:end1!D11)</f>
        <v>4</v>
      </c>
      <c r="J17" s="54">
        <f>SUM(start1:end1!E11)</f>
        <v>0</v>
      </c>
      <c r="K17" s="54">
        <f>SUM(start1:end1!F11)</f>
        <v>4</v>
      </c>
      <c r="L17" s="55">
        <f>SUM(start1:end1!G11)</f>
        <v>4</v>
      </c>
      <c r="M17" s="57">
        <f>SUM(start1:end1!H11)</f>
        <v>5</v>
      </c>
      <c r="N17" s="56">
        <f>SUM(start2:end2!D11)</f>
        <v>2</v>
      </c>
      <c r="O17" s="132">
        <f>SUM(start2:end2!E11)</f>
        <v>1</v>
      </c>
      <c r="P17" s="54">
        <f>SUM(start2:end2!F11)</f>
        <v>3</v>
      </c>
      <c r="Q17" s="139">
        <f>SUM(start2:end2!G11)</f>
        <v>2</v>
      </c>
      <c r="R17" s="131">
        <f>SUM(start2:end2!H11)</f>
        <v>6</v>
      </c>
    </row>
    <row r="18" spans="1:18" ht="13.5">
      <c r="A18" s="3"/>
      <c r="B18" s="125">
        <v>66</v>
      </c>
      <c r="C18" s="136" t="s">
        <v>28</v>
      </c>
      <c r="D18" s="53">
        <f t="shared" si="0"/>
        <v>0</v>
      </c>
      <c r="E18" s="54">
        <f t="shared" si="1"/>
        <v>1</v>
      </c>
      <c r="F18" s="54">
        <f t="shared" si="2"/>
        <v>1</v>
      </c>
      <c r="G18" s="55">
        <f t="shared" si="3"/>
        <v>2</v>
      </c>
      <c r="H18" s="54">
        <f t="shared" si="4"/>
        <v>3</v>
      </c>
      <c r="I18" s="56">
        <f>SUM(start1:end1!D12)</f>
        <v>0</v>
      </c>
      <c r="J18" s="54">
        <f>SUM(start1:end1!E12)</f>
        <v>0</v>
      </c>
      <c r="K18" s="54">
        <f>SUM(start1:end1!F12)</f>
        <v>0</v>
      </c>
      <c r="L18" s="55">
        <f>SUM(start1:end1!G12)</f>
        <v>2</v>
      </c>
      <c r="M18" s="57">
        <f>SUM(start1:end1!H12)</f>
        <v>2</v>
      </c>
      <c r="N18" s="56">
        <f>SUM(start2:end2!D12)</f>
        <v>0</v>
      </c>
      <c r="O18" s="132">
        <f>SUM(start2:end2!E12)</f>
        <v>1</v>
      </c>
      <c r="P18" s="54">
        <f>SUM(start2:end2!F12)</f>
        <v>1</v>
      </c>
      <c r="Q18" s="139">
        <f>SUM(start2:end2!G12)</f>
        <v>0</v>
      </c>
      <c r="R18" s="131">
        <f>SUM(start2:end2!H12)</f>
        <v>1</v>
      </c>
    </row>
    <row r="19" spans="1:18" ht="13.5">
      <c r="A19" s="3"/>
      <c r="B19" s="121">
        <v>61</v>
      </c>
      <c r="C19" s="135" t="s">
        <v>33</v>
      </c>
      <c r="D19" s="53">
        <f t="shared" si="0"/>
        <v>1</v>
      </c>
      <c r="E19" s="54">
        <f t="shared" si="1"/>
        <v>0</v>
      </c>
      <c r="F19" s="54">
        <f t="shared" si="2"/>
        <v>1</v>
      </c>
      <c r="G19" s="55">
        <f t="shared" si="3"/>
        <v>2</v>
      </c>
      <c r="H19" s="54">
        <f t="shared" si="4"/>
        <v>4</v>
      </c>
      <c r="I19" s="56">
        <f>SUM(start1:end1!D13)</f>
        <v>1</v>
      </c>
      <c r="J19" s="54">
        <f>SUM(start1:end1!E13)</f>
        <v>0</v>
      </c>
      <c r="K19" s="54">
        <f>SUM(start1:end1!F13)</f>
        <v>1</v>
      </c>
      <c r="L19" s="55">
        <f>SUM(start1:end1!G13)</f>
        <v>2</v>
      </c>
      <c r="M19" s="57">
        <f>SUM(start1:end1!H13)</f>
        <v>3</v>
      </c>
      <c r="N19" s="56">
        <f>SUM(start2:end2!D13)</f>
        <v>0</v>
      </c>
      <c r="O19" s="132">
        <f>SUM(start2:end2!E13)</f>
        <v>0</v>
      </c>
      <c r="P19" s="54">
        <f>SUM(start2:end2!F13)</f>
        <v>0</v>
      </c>
      <c r="Q19" s="139">
        <f>SUM(start2:end2!G13)</f>
        <v>0</v>
      </c>
      <c r="R19" s="131">
        <f>SUM(start2:end2!H13)</f>
        <v>1</v>
      </c>
    </row>
    <row r="20" spans="1:18" ht="13.5">
      <c r="A20" s="3"/>
      <c r="B20" s="121">
        <v>47</v>
      </c>
      <c r="C20" s="135" t="s">
        <v>35</v>
      </c>
      <c r="D20" s="53">
        <f t="shared" si="0"/>
        <v>7</v>
      </c>
      <c r="E20" s="54">
        <f t="shared" si="1"/>
        <v>2</v>
      </c>
      <c r="F20" s="54">
        <f t="shared" si="2"/>
        <v>9</v>
      </c>
      <c r="G20" s="55">
        <f t="shared" si="3"/>
        <v>0</v>
      </c>
      <c r="H20" s="54">
        <f t="shared" si="4"/>
        <v>12</v>
      </c>
      <c r="I20" s="56">
        <f>SUM(start1:end1!D14)</f>
        <v>4</v>
      </c>
      <c r="J20" s="54">
        <f>SUM(start1:end1!E14)</f>
        <v>2</v>
      </c>
      <c r="K20" s="54">
        <f>SUM(start1:end1!F14)</f>
        <v>6</v>
      </c>
      <c r="L20" s="55">
        <f>SUM(start1:end1!G14)</f>
        <v>0</v>
      </c>
      <c r="M20" s="57">
        <f>SUM(start1:end1!H14)</f>
        <v>6</v>
      </c>
      <c r="N20" s="56">
        <f>SUM(start2:end2!D14)</f>
        <v>3</v>
      </c>
      <c r="O20" s="132">
        <f>SUM(start2:end2!E14)</f>
        <v>0</v>
      </c>
      <c r="P20" s="54">
        <f>SUM(start2:end2!F14)</f>
        <v>3</v>
      </c>
      <c r="Q20" s="139">
        <f>SUM(start2:end2!G14)</f>
        <v>0</v>
      </c>
      <c r="R20" s="131">
        <f>SUM(start2:end2!H14)</f>
        <v>6</v>
      </c>
    </row>
    <row r="21" spans="1:18" ht="13.5">
      <c r="A21" s="3"/>
      <c r="B21" s="121">
        <v>45</v>
      </c>
      <c r="C21" s="136" t="s">
        <v>31</v>
      </c>
      <c r="D21" s="53">
        <f t="shared" si="0"/>
        <v>0</v>
      </c>
      <c r="E21" s="54">
        <f t="shared" si="1"/>
        <v>4</v>
      </c>
      <c r="F21" s="54">
        <f t="shared" si="2"/>
        <v>4</v>
      </c>
      <c r="G21" s="55">
        <f t="shared" si="3"/>
        <v>4</v>
      </c>
      <c r="H21" s="54">
        <f t="shared" si="4"/>
        <v>12</v>
      </c>
      <c r="I21" s="56">
        <f>SUM(start1:end1!D15)</f>
        <v>0</v>
      </c>
      <c r="J21" s="54">
        <f>SUM(start1:end1!E15)</f>
        <v>0</v>
      </c>
      <c r="K21" s="54">
        <f>SUM(start1:end1!F15)</f>
        <v>0</v>
      </c>
      <c r="L21" s="55">
        <f>SUM(start1:end1!G15)</f>
        <v>0</v>
      </c>
      <c r="M21" s="57">
        <f>SUM(start1:end1!H15)</f>
        <v>6</v>
      </c>
      <c r="N21" s="56">
        <f>SUM(start2:end2!D15)</f>
        <v>0</v>
      </c>
      <c r="O21" s="132">
        <f>SUM(start2:end2!E15)</f>
        <v>4</v>
      </c>
      <c r="P21" s="54">
        <f>SUM(start2:end2!F15)</f>
        <v>4</v>
      </c>
      <c r="Q21" s="139">
        <f>SUM(start2:end2!G15)</f>
        <v>4</v>
      </c>
      <c r="R21" s="131">
        <f>SUM(start2:end2!H15)</f>
        <v>6</v>
      </c>
    </row>
    <row r="22" spans="1:21" ht="13.5">
      <c r="A22" s="3"/>
      <c r="B22" s="119">
        <v>40</v>
      </c>
      <c r="C22" s="135" t="s">
        <v>29</v>
      </c>
      <c r="D22" s="53">
        <f t="shared" si="0"/>
        <v>0</v>
      </c>
      <c r="E22" s="54">
        <f t="shared" si="1"/>
        <v>0</v>
      </c>
      <c r="F22" s="54">
        <f t="shared" si="2"/>
        <v>0</v>
      </c>
      <c r="G22" s="55">
        <f t="shared" si="3"/>
        <v>2</v>
      </c>
      <c r="H22" s="54">
        <f t="shared" si="4"/>
        <v>9</v>
      </c>
      <c r="I22" s="56">
        <f>SUM(start1:end1!D16)</f>
        <v>0</v>
      </c>
      <c r="J22" s="54">
        <f>SUM(start1:end1!E16)</f>
        <v>0</v>
      </c>
      <c r="K22" s="54">
        <f>SUM(start1:end1!F16)</f>
        <v>0</v>
      </c>
      <c r="L22" s="55">
        <f>SUM(start1:end1!G16)</f>
        <v>2</v>
      </c>
      <c r="M22" s="57">
        <f>SUM(start1:end1!H16)</f>
        <v>5</v>
      </c>
      <c r="N22" s="56">
        <f>SUM(start2:end2!D16)</f>
        <v>0</v>
      </c>
      <c r="O22" s="132">
        <f>SUM(start2:end2!E16)</f>
        <v>0</v>
      </c>
      <c r="P22" s="54">
        <f>SUM(start2:end2!F16)</f>
        <v>0</v>
      </c>
      <c r="Q22" s="139">
        <f>SUM(start2:end2!G16)</f>
        <v>0</v>
      </c>
      <c r="R22" s="131">
        <f>SUM(start2:end2!H16)</f>
        <v>4</v>
      </c>
      <c r="S22" s="89"/>
      <c r="T22" s="6"/>
      <c r="U22" s="7"/>
    </row>
    <row r="23" spans="1:21" ht="13.5">
      <c r="A23" s="3"/>
      <c r="B23" s="119">
        <v>34</v>
      </c>
      <c r="C23" s="136" t="s">
        <v>36</v>
      </c>
      <c r="D23" s="53">
        <f t="shared" si="0"/>
        <v>1</v>
      </c>
      <c r="E23" s="54">
        <f t="shared" si="1"/>
        <v>5</v>
      </c>
      <c r="F23" s="54">
        <f t="shared" si="2"/>
        <v>6</v>
      </c>
      <c r="G23" s="55">
        <f t="shared" si="3"/>
        <v>2</v>
      </c>
      <c r="H23" s="54">
        <f t="shared" si="4"/>
        <v>12</v>
      </c>
      <c r="I23" s="56">
        <f>SUM(start1:end1!D17)</f>
        <v>0</v>
      </c>
      <c r="J23" s="54">
        <f>SUM(start1:end1!E17)</f>
        <v>2</v>
      </c>
      <c r="K23" s="54">
        <f>SUM(start1:end1!F17)</f>
        <v>2</v>
      </c>
      <c r="L23" s="55">
        <f>SUM(start1:end1!G17)</f>
        <v>2</v>
      </c>
      <c r="M23" s="57">
        <f>SUM(start1:end1!H17)</f>
        <v>6</v>
      </c>
      <c r="N23" s="56">
        <f>SUM(start2:end2!D17)</f>
        <v>1</v>
      </c>
      <c r="O23" s="132">
        <f>SUM(start2:end2!E17)</f>
        <v>3</v>
      </c>
      <c r="P23" s="54">
        <f>SUM(start2:end2!F17)</f>
        <v>4</v>
      </c>
      <c r="Q23" s="139">
        <f>SUM(start2:end2!G17)</f>
        <v>0</v>
      </c>
      <c r="R23" s="131">
        <f>SUM(start2:end2!H17)</f>
        <v>6</v>
      </c>
      <c r="T23" s="6"/>
      <c r="U23" s="7"/>
    </row>
    <row r="24" spans="1:21" ht="13.5">
      <c r="A24" s="3"/>
      <c r="B24" s="121">
        <v>18</v>
      </c>
      <c r="C24" s="141" t="s">
        <v>27</v>
      </c>
      <c r="D24" s="53">
        <f t="shared" si="0"/>
        <v>2</v>
      </c>
      <c r="E24" s="54">
        <f t="shared" si="1"/>
        <v>0</v>
      </c>
      <c r="F24" s="54">
        <f t="shared" si="2"/>
        <v>2</v>
      </c>
      <c r="G24" s="55">
        <f t="shared" si="3"/>
        <v>8</v>
      </c>
      <c r="H24" s="54">
        <f t="shared" si="4"/>
        <v>8</v>
      </c>
      <c r="I24" s="56">
        <f>SUM(start1:end1!D18)</f>
        <v>2</v>
      </c>
      <c r="J24" s="54">
        <f>SUM(start1:end1!E18)</f>
        <v>0</v>
      </c>
      <c r="K24" s="54">
        <f>SUM(start1:end1!F18)</f>
        <v>2</v>
      </c>
      <c r="L24" s="55">
        <f>SUM(start1:end1!G18)</f>
        <v>4</v>
      </c>
      <c r="M24" s="57">
        <f>SUM(start1:end1!H18)</f>
        <v>5</v>
      </c>
      <c r="N24" s="56">
        <f>SUM(start2:end2!D18)</f>
        <v>0</v>
      </c>
      <c r="O24" s="132">
        <f>SUM(start2:end2!E18)</f>
        <v>0</v>
      </c>
      <c r="P24" s="54">
        <f>SUM(start2:end2!F18)</f>
        <v>0</v>
      </c>
      <c r="Q24" s="139">
        <f>SUM(start2:end2!G18)</f>
        <v>4</v>
      </c>
      <c r="R24" s="131">
        <f>SUM(start2:end2!H18)</f>
        <v>3</v>
      </c>
      <c r="T24" s="6"/>
      <c r="U24" s="7"/>
    </row>
    <row r="25" spans="1:21" ht="13.5">
      <c r="A25" s="3"/>
      <c r="B25" s="127">
        <v>14</v>
      </c>
      <c r="C25" s="136" t="s">
        <v>34</v>
      </c>
      <c r="D25" s="53">
        <f t="shared" si="0"/>
        <v>8</v>
      </c>
      <c r="E25" s="54">
        <f t="shared" si="1"/>
        <v>4</v>
      </c>
      <c r="F25" s="54">
        <f t="shared" si="2"/>
        <v>12</v>
      </c>
      <c r="G25" s="55">
        <f t="shared" si="3"/>
        <v>2</v>
      </c>
      <c r="H25" s="54">
        <f t="shared" si="4"/>
        <v>11</v>
      </c>
      <c r="I25" s="56">
        <f>SUM(start1:end1!D19)</f>
        <v>3</v>
      </c>
      <c r="J25" s="54">
        <f>SUM(start1:end1!E19)</f>
        <v>3</v>
      </c>
      <c r="K25" s="54">
        <f>SUM(start1:end1!F19)</f>
        <v>6</v>
      </c>
      <c r="L25" s="55">
        <f>SUM(start1:end1!G19)</f>
        <v>0</v>
      </c>
      <c r="M25" s="57">
        <f>SUM(start1:end1!H19)</f>
        <v>6</v>
      </c>
      <c r="N25" s="56">
        <f>SUM(start2:end2!D19)</f>
        <v>5</v>
      </c>
      <c r="O25" s="132">
        <f>SUM(start2:end2!E19)</f>
        <v>1</v>
      </c>
      <c r="P25" s="54">
        <f>SUM(start2:end2!F19)</f>
        <v>6</v>
      </c>
      <c r="Q25" s="139">
        <f>SUM(start2:end2!G19)</f>
        <v>2</v>
      </c>
      <c r="R25" s="131">
        <f>SUM(start2:end2!H19)</f>
        <v>5</v>
      </c>
      <c r="T25" s="46"/>
      <c r="U25" s="7"/>
    </row>
    <row r="26" spans="1:21" ht="13.5">
      <c r="A26" s="3"/>
      <c r="B26" s="122">
        <v>7</v>
      </c>
      <c r="C26" s="136" t="s">
        <v>38</v>
      </c>
      <c r="D26" s="53">
        <f t="shared" si="0"/>
        <v>14</v>
      </c>
      <c r="E26" s="54">
        <f t="shared" si="1"/>
        <v>3</v>
      </c>
      <c r="F26" s="54">
        <f t="shared" si="2"/>
        <v>17</v>
      </c>
      <c r="G26" s="55">
        <f t="shared" si="3"/>
        <v>4</v>
      </c>
      <c r="H26" s="54">
        <f t="shared" si="4"/>
        <v>11</v>
      </c>
      <c r="I26" s="56">
        <f>SUM(start1:end1!D20)</f>
        <v>9</v>
      </c>
      <c r="J26" s="54">
        <f>SUM(start1:end1!E20)</f>
        <v>1</v>
      </c>
      <c r="K26" s="54">
        <f>SUM(start1:end1!F20)</f>
        <v>10</v>
      </c>
      <c r="L26" s="55">
        <f>SUM(start1:end1!G20)</f>
        <v>2</v>
      </c>
      <c r="M26" s="57">
        <f>SUM(start1:end1!H20)</f>
        <v>5</v>
      </c>
      <c r="N26" s="56">
        <f>SUM(start2:end2!D20)</f>
        <v>5</v>
      </c>
      <c r="O26" s="132">
        <f>SUM(start2:end2!E20)</f>
        <v>2</v>
      </c>
      <c r="P26" s="54">
        <f>SUM(start2:end2!F20)</f>
        <v>7</v>
      </c>
      <c r="Q26" s="139">
        <f>SUM(start2:end2!G20)</f>
        <v>2</v>
      </c>
      <c r="R26" s="131">
        <f>SUM(start2:end2!H20)</f>
        <v>6</v>
      </c>
      <c r="T26" s="46"/>
      <c r="U26" s="7"/>
    </row>
    <row r="27" spans="1:21" ht="13.5">
      <c r="A27" s="3"/>
      <c r="B27" s="120">
        <v>5</v>
      </c>
      <c r="C27" s="135" t="s">
        <v>37</v>
      </c>
      <c r="D27" s="53">
        <f>I27+N27</f>
        <v>0</v>
      </c>
      <c r="E27" s="54">
        <f>J27+O27</f>
        <v>2</v>
      </c>
      <c r="F27" s="54">
        <f>K27+P27</f>
        <v>2</v>
      </c>
      <c r="G27" s="55">
        <f>L27+Q27</f>
        <v>8</v>
      </c>
      <c r="H27" s="54">
        <f>M27+R27</f>
        <v>9</v>
      </c>
      <c r="I27" s="56">
        <f>SUM(start1:end1!D21)</f>
        <v>0</v>
      </c>
      <c r="J27" s="54">
        <f>SUM(start1:end1!E21)</f>
        <v>2</v>
      </c>
      <c r="K27" s="54">
        <f>SUM(start1:end1!F21)</f>
        <v>2</v>
      </c>
      <c r="L27" s="55">
        <f>SUM(start1:end1!G21)</f>
        <v>6</v>
      </c>
      <c r="M27" s="57">
        <f>SUM(start1:end1!H21)</f>
        <v>5</v>
      </c>
      <c r="N27" s="56">
        <f>SUM(start2:end2!D21)</f>
        <v>0</v>
      </c>
      <c r="O27" s="132">
        <f>SUM(start2:end2!E21)</f>
        <v>0</v>
      </c>
      <c r="P27" s="54">
        <f>SUM(start2:end2!F21)</f>
        <v>0</v>
      </c>
      <c r="Q27" s="139">
        <f>SUM(start2:end2!G21)</f>
        <v>2</v>
      </c>
      <c r="R27" s="131">
        <f>SUM(start2:end2!H21)</f>
        <v>4</v>
      </c>
      <c r="T27" s="6"/>
      <c r="U27" s="7"/>
    </row>
    <row r="28" spans="1:18" ht="13.5">
      <c r="A28" s="3"/>
      <c r="B28" s="126"/>
      <c r="C28" s="48"/>
      <c r="D28" s="53">
        <f>N28</f>
        <v>0</v>
      </c>
      <c r="E28" s="54">
        <f>O28</f>
        <v>0</v>
      </c>
      <c r="F28" s="54">
        <f>P28</f>
        <v>0</v>
      </c>
      <c r="G28" s="55">
        <f>Q28</f>
        <v>0</v>
      </c>
      <c r="H28" s="54">
        <f>R28</f>
        <v>0</v>
      </c>
      <c r="I28" s="56"/>
      <c r="J28" s="54"/>
      <c r="K28" s="54"/>
      <c r="L28" s="55"/>
      <c r="M28" s="57"/>
      <c r="N28" s="56">
        <f>SUM(start2:end2!D22)</f>
        <v>0</v>
      </c>
      <c r="O28" s="132">
        <f>SUM(start2:end2!E22)</f>
        <v>0</v>
      </c>
      <c r="P28" s="54">
        <f>SUM(start2:end2!F22)</f>
        <v>0</v>
      </c>
      <c r="Q28" s="139">
        <f>SUM(start2:end2!G22)</f>
        <v>0</v>
      </c>
      <c r="R28" s="131">
        <f>SUM(start2:end2!H22)</f>
        <v>0</v>
      </c>
    </row>
    <row r="29" spans="1:21" ht="14.25" thickBot="1">
      <c r="A29" s="3"/>
      <c r="B29" s="163" t="s">
        <v>6</v>
      </c>
      <c r="C29" s="164"/>
      <c r="D29" s="43">
        <f>I29+N29</f>
        <v>47</v>
      </c>
      <c r="E29" s="33">
        <f>J29+O29</f>
        <v>30</v>
      </c>
      <c r="F29" s="33">
        <f>K29+P29</f>
        <v>77</v>
      </c>
      <c r="G29" s="44">
        <f>L29+Q29</f>
        <v>52</v>
      </c>
      <c r="H29" s="45">
        <f>M29+R29</f>
        <v>129</v>
      </c>
      <c r="I29" s="40">
        <f>SUM(I15:I27)</f>
        <v>27</v>
      </c>
      <c r="J29" s="41">
        <f>SUM(J15:J27)</f>
        <v>16</v>
      </c>
      <c r="K29" s="41">
        <f>SUM(K15:K27)</f>
        <v>43</v>
      </c>
      <c r="L29" s="42">
        <f>SUM(L15:L27)</f>
        <v>34</v>
      </c>
      <c r="M29" s="52">
        <f>SUM(M15:M27)+M7</f>
        <v>70</v>
      </c>
      <c r="N29" s="40">
        <f>SUM(N15:N28)</f>
        <v>20</v>
      </c>
      <c r="O29" s="41">
        <f>SUM(O15:O28)</f>
        <v>14</v>
      </c>
      <c r="P29" s="41">
        <f>SUM(P15:P28)</f>
        <v>34</v>
      </c>
      <c r="Q29" s="134">
        <f>SUM(Q15:Q28)</f>
        <v>18</v>
      </c>
      <c r="R29" s="41">
        <f>SUM(R15:R28)+R7</f>
        <v>59</v>
      </c>
      <c r="T29" s="46"/>
      <c r="U29" s="47"/>
    </row>
    <row r="30" spans="11:17" ht="13.5">
      <c r="K30" s="80" t="s">
        <v>22</v>
      </c>
      <c r="N30" s="81" t="s">
        <v>24</v>
      </c>
      <c r="O30" s="81"/>
      <c r="P30" s="81"/>
      <c r="Q30" s="81"/>
    </row>
    <row r="31" spans="10:17" ht="13.5">
      <c r="J31" s="80"/>
      <c r="K31" s="81"/>
      <c r="L31" s="81"/>
      <c r="M31" s="81"/>
      <c r="N31" s="81"/>
      <c r="O31" s="81"/>
      <c r="P31" s="81"/>
      <c r="Q31" s="81"/>
    </row>
    <row r="32" spans="20:21" ht="13.5">
      <c r="T32" s="6"/>
      <c r="U32" s="7"/>
    </row>
    <row r="33" spans="20:21" ht="13.5">
      <c r="T33" s="6"/>
      <c r="U33" s="7"/>
    </row>
    <row r="34" spans="20:21" ht="13.5">
      <c r="T34" s="6"/>
      <c r="U34" s="47"/>
    </row>
    <row r="35" spans="20:21" ht="13.5">
      <c r="T35" s="6"/>
      <c r="U35" s="7"/>
    </row>
    <row r="36" spans="20:21" ht="13.5">
      <c r="T36" s="8"/>
      <c r="U36" s="8"/>
    </row>
    <row r="37" spans="20:21" ht="13.5">
      <c r="T37" s="8"/>
      <c r="U37" s="8"/>
    </row>
    <row r="38" spans="20:21" ht="13.5">
      <c r="T38" s="8"/>
      <c r="U38" s="8"/>
    </row>
    <row r="39" spans="20:21" ht="13.5">
      <c r="T39" s="8"/>
      <c r="U39" s="8"/>
    </row>
    <row r="40" spans="20:21" ht="13.5">
      <c r="T40" s="8"/>
      <c r="U40" s="7"/>
    </row>
    <row r="41" spans="20:21" ht="13.5">
      <c r="T41" s="6"/>
      <c r="U41" s="8"/>
    </row>
    <row r="42" spans="20:21" ht="13.5">
      <c r="T42" s="6"/>
      <c r="U42" s="8"/>
    </row>
    <row r="43" spans="20:21" ht="13.5">
      <c r="T43" s="6"/>
      <c r="U43" s="8"/>
    </row>
  </sheetData>
  <mergeCells count="21">
    <mergeCell ref="B5:B6"/>
    <mergeCell ref="C5:C6"/>
    <mergeCell ref="B13:B14"/>
    <mergeCell ref="C13:C14"/>
    <mergeCell ref="B29:C29"/>
    <mergeCell ref="I13:K13"/>
    <mergeCell ref="L13:L14"/>
    <mergeCell ref="N13:P13"/>
    <mergeCell ref="D13:F13"/>
    <mergeCell ref="G13:G14"/>
    <mergeCell ref="Q13:Q14"/>
    <mergeCell ref="D5:F5"/>
    <mergeCell ref="G5:G6"/>
    <mergeCell ref="I5:K5"/>
    <mergeCell ref="L5:L6"/>
    <mergeCell ref="N5:P5"/>
    <mergeCell ref="Q5:Q6"/>
    <mergeCell ref="P3:Q3"/>
    <mergeCell ref="D4:H4"/>
    <mergeCell ref="I4:M4"/>
    <mergeCell ref="N4:R4"/>
  </mergeCells>
  <printOptions/>
  <pageMargins left="0.7874015748031497" right="0.7874015748031497" top="0.3937007874015748" bottom="0.3937007874015748" header="0.5118110236220472" footer="0.5118110236220472"/>
  <pageSetup errors="blank" horizontalDpi="300" verticalDpi="300" orientation="landscape" paperSize="9" scale="102" r:id="rId1"/>
  <ignoredErrors>
    <ignoredError sqref="D7" evalError="1"/>
    <ignoredError sqref="D28:H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H23"/>
  <sheetViews>
    <sheetView showGridLines="0" workbookViewId="0" topLeftCell="A1">
      <selection activeCell="N18" sqref="N18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10</v>
      </c>
      <c r="E2" s="165"/>
      <c r="F2" s="166"/>
      <c r="G2" s="167" t="s">
        <v>8</v>
      </c>
      <c r="H2" s="174" t="s">
        <v>18</v>
      </c>
    </row>
    <row r="3" spans="2:8" ht="13.5">
      <c r="B3" s="171"/>
      <c r="C3" s="162"/>
      <c r="D3" s="5" t="s">
        <v>4</v>
      </c>
      <c r="E3" s="1" t="s">
        <v>11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/>
      <c r="E4" s="64">
        <f>F4-D4</f>
        <v>0</v>
      </c>
      <c r="F4" s="67"/>
      <c r="G4" s="87"/>
      <c r="H4" s="38"/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39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1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/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/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1"/>
    </row>
    <row r="12" spans="2:8" ht="13.5">
      <c r="B12" s="121">
        <f>'合計'!B18</f>
        <v>66</v>
      </c>
      <c r="C12" s="136" t="str">
        <f>'合計'!C18</f>
        <v>吉原　朋宏</v>
      </c>
      <c r="D12" s="84"/>
      <c r="E12" s="62"/>
      <c r="F12" s="58">
        <f t="shared" si="0"/>
        <v>0</v>
      </c>
      <c r="G12" s="63"/>
      <c r="H12" s="60"/>
    </row>
    <row r="13" spans="2:8" ht="13.5">
      <c r="B13" s="121">
        <f>'合計'!B19</f>
        <v>61</v>
      </c>
      <c r="C13" s="135" t="str">
        <f>'合計'!C19</f>
        <v>植森　毅彦</v>
      </c>
      <c r="D13" s="83"/>
      <c r="E13" s="62"/>
      <c r="F13" s="58">
        <f t="shared" si="0"/>
        <v>0</v>
      </c>
      <c r="G13" s="59"/>
      <c r="H13" s="61"/>
    </row>
    <row r="14" spans="2:8" ht="13.5">
      <c r="B14" s="119">
        <f>'合計'!B20</f>
        <v>47</v>
      </c>
      <c r="C14" s="135" t="str">
        <f>'合計'!C20</f>
        <v>大駅　聡</v>
      </c>
      <c r="D14" s="84"/>
      <c r="E14" s="62"/>
      <c r="F14" s="58">
        <f t="shared" si="0"/>
        <v>0</v>
      </c>
      <c r="G14" s="63"/>
      <c r="H14" s="61"/>
    </row>
    <row r="15" spans="2:8" ht="13.5">
      <c r="B15" s="121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/>
    </row>
    <row r="16" spans="2:8" ht="13.5">
      <c r="B16" s="120">
        <f>'合計'!B22</f>
        <v>40</v>
      </c>
      <c r="C16" s="135" t="str">
        <f>'合計'!C22</f>
        <v>大橋　祐司</v>
      </c>
      <c r="D16" s="84"/>
      <c r="E16" s="58"/>
      <c r="F16" s="58">
        <f t="shared" si="0"/>
        <v>0</v>
      </c>
      <c r="G16" s="59"/>
      <c r="H16" s="60"/>
    </row>
    <row r="17" spans="2:8" ht="13.5">
      <c r="B17" s="121">
        <f>'合計'!B23</f>
        <v>34</v>
      </c>
      <c r="C17" s="136" t="str">
        <f>'合計'!C23</f>
        <v>赤澤　健一</v>
      </c>
      <c r="D17" s="84"/>
      <c r="E17" s="62"/>
      <c r="F17" s="58">
        <f t="shared" si="0"/>
        <v>0</v>
      </c>
      <c r="G17" s="63"/>
      <c r="H17" s="61"/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1"/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85"/>
      <c r="F19" s="58">
        <f t="shared" si="0"/>
        <v>0</v>
      </c>
      <c r="G19" s="59"/>
      <c r="H19" s="60"/>
    </row>
    <row r="20" spans="2:8" ht="13.5">
      <c r="B20" s="122">
        <f>'合計'!B26</f>
        <v>7</v>
      </c>
      <c r="C20" s="136" t="str">
        <f>'合計'!C26</f>
        <v>大崎　聡</v>
      </c>
      <c r="D20" s="83"/>
      <c r="E20" s="85"/>
      <c r="F20" s="58">
        <f t="shared" si="0"/>
        <v>0</v>
      </c>
      <c r="G20" s="59"/>
      <c r="H20" s="60"/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85"/>
      <c r="F21" s="58">
        <f t="shared" si="0"/>
        <v>0</v>
      </c>
      <c r="G21" s="59"/>
      <c r="H21" s="60"/>
    </row>
    <row r="22" spans="2:8" ht="13.5">
      <c r="B22" s="126"/>
      <c r="C22" s="48"/>
      <c r="D22" s="84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0</v>
      </c>
      <c r="E23" s="34">
        <f>SUM(E9:E21)</f>
        <v>0</v>
      </c>
      <c r="F23" s="34">
        <f>SUM(F9:F21)</f>
        <v>0</v>
      </c>
      <c r="G23" s="35">
        <f>SUM(G9:G21)</f>
        <v>0</v>
      </c>
      <c r="H23" s="36">
        <f>SUM(H4:H21)</f>
        <v>0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H2:H3"/>
    <mergeCell ref="D2:F2"/>
    <mergeCell ref="G2:G3"/>
    <mergeCell ref="D7:F7"/>
    <mergeCell ref="G7:G8"/>
    <mergeCell ref="H7:H8"/>
    <mergeCell ref="B23:C23"/>
    <mergeCell ref="C2:C3"/>
    <mergeCell ref="B2:B3"/>
    <mergeCell ref="B7:B8"/>
    <mergeCell ref="C7:C8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B1:H23"/>
  <sheetViews>
    <sheetView showGridLines="0" workbookViewId="0" topLeftCell="A1">
      <selection activeCell="K17" sqref="K17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/>
      <c r="E4" s="64">
        <f>F4-D4</f>
        <v>0</v>
      </c>
      <c r="F4" s="88"/>
      <c r="G4" s="87"/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43">
        <v>2</v>
      </c>
      <c r="E5" s="65">
        <f>F5-D5</f>
        <v>8</v>
      </c>
      <c r="F5" s="142">
        <v>10</v>
      </c>
      <c r="G5" s="147">
        <v>2700</v>
      </c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>
        <v>1</v>
      </c>
      <c r="E9" s="58"/>
      <c r="F9" s="58">
        <f aca="true" t="shared" si="0" ref="F9:F22">SUM(D9:E9)</f>
        <v>1</v>
      </c>
      <c r="G9" s="59"/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>
        <v>1</v>
      </c>
      <c r="E10" s="58"/>
      <c r="F10" s="58">
        <f t="shared" si="0"/>
        <v>1</v>
      </c>
      <c r="G10" s="59"/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>
        <v>1</v>
      </c>
      <c r="E11" s="58">
        <v>1</v>
      </c>
      <c r="F11" s="58">
        <f t="shared" si="0"/>
        <v>2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/>
    </row>
    <row r="14" spans="2:8" ht="13.5">
      <c r="B14" s="119">
        <f>'合計'!B20</f>
        <v>47</v>
      </c>
      <c r="C14" s="135" t="str">
        <f>'合計'!C20</f>
        <v>大駅　聡</v>
      </c>
      <c r="D14" s="86"/>
      <c r="E14" s="69"/>
      <c r="F14" s="58">
        <f t="shared" si="0"/>
        <v>0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>
        <v>1</v>
      </c>
      <c r="F15" s="58">
        <f t="shared" si="0"/>
        <v>1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>
        <v>1</v>
      </c>
      <c r="F17" s="58">
        <f t="shared" si="0"/>
        <v>1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8"/>
    </row>
    <row r="19" spans="2:8" ht="13.5">
      <c r="B19" s="127">
        <f>'合計'!B25</f>
        <v>14</v>
      </c>
      <c r="C19" s="136" t="str">
        <f>'合計'!C25</f>
        <v>足立　聡</v>
      </c>
      <c r="D19" s="83">
        <v>1</v>
      </c>
      <c r="E19" s="138"/>
      <c r="F19" s="58">
        <f t="shared" si="0"/>
        <v>1</v>
      </c>
      <c r="G19" s="59">
        <v>2</v>
      </c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>
        <v>2</v>
      </c>
      <c r="E20" s="138"/>
      <c r="F20" s="58">
        <f t="shared" si="0"/>
        <v>2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>
        <v>2</v>
      </c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6</v>
      </c>
      <c r="E23" s="34">
        <f>SUM(E9:E21)</f>
        <v>3</v>
      </c>
      <c r="F23" s="34">
        <f>SUM(F9:F21)</f>
        <v>9</v>
      </c>
      <c r="G23" s="35">
        <f>SUM(G9:G22)</f>
        <v>4</v>
      </c>
      <c r="H23" s="36">
        <f>SUM(H4:H22)</f>
        <v>12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B2:B3"/>
    <mergeCell ref="B7:B8"/>
    <mergeCell ref="C7:C8"/>
    <mergeCell ref="B23:C23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B1:H23"/>
  <sheetViews>
    <sheetView showGridLines="0" workbookViewId="0" topLeftCell="A1">
      <selection activeCell="F5" sqref="F5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>
        <v>4</v>
      </c>
      <c r="E4" s="64">
        <f>F4-D4</f>
        <v>23</v>
      </c>
      <c r="F4" s="88">
        <v>27</v>
      </c>
      <c r="G4" s="87">
        <v>2700</v>
      </c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>
        <v>2</v>
      </c>
      <c r="E9" s="58">
        <v>1</v>
      </c>
      <c r="F9" s="58">
        <f aca="true" t="shared" si="0" ref="F9:F22">SUM(D9:E9)</f>
        <v>3</v>
      </c>
      <c r="G9" s="59"/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/>
    </row>
    <row r="14" spans="2:8" ht="13.5">
      <c r="B14" s="119">
        <f>'合計'!B20</f>
        <v>47</v>
      </c>
      <c r="C14" s="135" t="str">
        <f>'合計'!C20</f>
        <v>大駅　聡</v>
      </c>
      <c r="D14" s="86">
        <v>1</v>
      </c>
      <c r="E14" s="69"/>
      <c r="F14" s="58">
        <f t="shared" si="0"/>
        <v>1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/>
      <c r="F17" s="58">
        <f t="shared" si="0"/>
        <v>0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8">
        <v>1</v>
      </c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138"/>
      <c r="F19" s="58">
        <f t="shared" si="0"/>
        <v>0</v>
      </c>
      <c r="G19" s="59"/>
      <c r="H19" s="60"/>
    </row>
    <row r="20" spans="2:8" ht="13.5">
      <c r="B20" s="122">
        <f>'合計'!B26</f>
        <v>7</v>
      </c>
      <c r="C20" s="136" t="str">
        <f>'合計'!C26</f>
        <v>大崎　聡</v>
      </c>
      <c r="D20" s="83"/>
      <c r="E20" s="138"/>
      <c r="F20" s="58">
        <f t="shared" si="0"/>
        <v>0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/>
      <c r="H21" s="60"/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3</v>
      </c>
      <c r="E23" s="34">
        <f>SUM(E9:E21)</f>
        <v>1</v>
      </c>
      <c r="F23" s="34">
        <f>SUM(F9:F21)</f>
        <v>4</v>
      </c>
      <c r="G23" s="35">
        <f>SUM(G9:G22)</f>
        <v>0</v>
      </c>
      <c r="H23" s="36">
        <f>SUM(H4:H22)</f>
        <v>11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B2:B3"/>
    <mergeCell ref="B7:B8"/>
    <mergeCell ref="C7:C8"/>
    <mergeCell ref="B23:C23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B1:H23"/>
  <sheetViews>
    <sheetView showGridLines="0" workbookViewId="0" topLeftCell="A1">
      <selection activeCell="L21" sqref="L21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>
        <v>8</v>
      </c>
      <c r="E4" s="64">
        <f>F4-D4</f>
        <v>30</v>
      </c>
      <c r="F4" s="88">
        <v>38</v>
      </c>
      <c r="G4" s="87">
        <v>2700</v>
      </c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140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/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/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>
        <v>1</v>
      </c>
      <c r="F12" s="58">
        <f t="shared" si="0"/>
        <v>1</v>
      </c>
      <c r="G12" s="70"/>
      <c r="H12" s="60">
        <v>1</v>
      </c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/>
    </row>
    <row r="14" spans="2:8" ht="13.5">
      <c r="B14" s="119">
        <f>'合計'!B20</f>
        <v>47</v>
      </c>
      <c r="C14" s="135" t="str">
        <f>'合計'!C20</f>
        <v>大駅　聡</v>
      </c>
      <c r="D14" s="86"/>
      <c r="E14" s="69"/>
      <c r="F14" s="58">
        <f t="shared" si="0"/>
        <v>0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>
        <v>2</v>
      </c>
      <c r="F15" s="58">
        <f t="shared" si="0"/>
        <v>2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/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>
        <v>1</v>
      </c>
      <c r="F17" s="58">
        <f t="shared" si="0"/>
        <v>1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8">
        <v>1</v>
      </c>
    </row>
    <row r="19" spans="2:8" ht="13.5">
      <c r="B19" s="127">
        <f>'合計'!B25</f>
        <v>14</v>
      </c>
      <c r="C19" s="136" t="str">
        <f>'合計'!C25</f>
        <v>足立　聡</v>
      </c>
      <c r="D19" s="83">
        <v>2</v>
      </c>
      <c r="E19" s="138"/>
      <c r="F19" s="58">
        <f t="shared" si="0"/>
        <v>2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>
        <v>2</v>
      </c>
      <c r="E20" s="138"/>
      <c r="F20" s="58">
        <f t="shared" si="0"/>
        <v>2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/>
      <c r="H21" s="60"/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4</v>
      </c>
      <c r="E23" s="34">
        <f>SUM(E9:E21)</f>
        <v>4</v>
      </c>
      <c r="F23" s="34">
        <f>SUM(F9:F21)</f>
        <v>8</v>
      </c>
      <c r="G23" s="35">
        <f>SUM(G9:G22)</f>
        <v>0</v>
      </c>
      <c r="H23" s="36">
        <f>SUM(H4:H22)</f>
        <v>9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H2:H3"/>
    <mergeCell ref="D2:F2"/>
    <mergeCell ref="G2:G3"/>
    <mergeCell ref="D7:F7"/>
    <mergeCell ref="G7:G8"/>
    <mergeCell ref="H7:H8"/>
    <mergeCell ref="B2:B3"/>
    <mergeCell ref="B7:B8"/>
    <mergeCell ref="C7:C8"/>
    <mergeCell ref="B23:C2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B1:H23"/>
  <sheetViews>
    <sheetView showGridLines="0" workbookViewId="0" topLeftCell="A1">
      <selection activeCell="J19" sqref="J19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/>
      <c r="E4" s="64">
        <f>F4-D4</f>
        <v>0</v>
      </c>
      <c r="F4" s="88"/>
      <c r="G4" s="87"/>
      <c r="H4" s="60"/>
    </row>
    <row r="5" spans="2:8" ht="14.25" thickBot="1">
      <c r="B5" s="133">
        <f>'合計'!B10</f>
        <v>28</v>
      </c>
      <c r="C5" s="51" t="str">
        <f>'合計'!C10</f>
        <v>森　零</v>
      </c>
      <c r="D5" s="145">
        <v>4</v>
      </c>
      <c r="E5" s="144">
        <f>F5-D5</f>
        <v>14</v>
      </c>
      <c r="F5" s="142">
        <v>18</v>
      </c>
      <c r="G5" s="144">
        <v>2700</v>
      </c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>
        <v>2</v>
      </c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/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>
        <v>1</v>
      </c>
    </row>
    <row r="14" spans="2:8" ht="13.5">
      <c r="B14" s="119">
        <f>'合計'!B20</f>
        <v>47</v>
      </c>
      <c r="C14" s="135" t="str">
        <f>'合計'!C20</f>
        <v>大駅　聡</v>
      </c>
      <c r="D14" s="86"/>
      <c r="E14" s="69"/>
      <c r="F14" s="58">
        <f t="shared" si="0"/>
        <v>0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/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/>
      <c r="F17" s="58">
        <f t="shared" si="0"/>
        <v>0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>
        <v>4</v>
      </c>
      <c r="H18" s="68">
        <v>1</v>
      </c>
    </row>
    <row r="19" spans="2:8" ht="13.5">
      <c r="B19" s="127">
        <f>'合計'!B25</f>
        <v>14</v>
      </c>
      <c r="C19" s="136" t="str">
        <f>'合計'!C25</f>
        <v>足立　聡</v>
      </c>
      <c r="D19" s="83">
        <v>1</v>
      </c>
      <c r="E19" s="138">
        <v>1</v>
      </c>
      <c r="F19" s="58">
        <f t="shared" si="0"/>
        <v>2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>
        <v>1</v>
      </c>
      <c r="E20" s="138">
        <v>1</v>
      </c>
      <c r="F20" s="58">
        <f t="shared" si="0"/>
        <v>2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/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2</v>
      </c>
      <c r="E23" s="34">
        <f>SUM(E9:E21)</f>
        <v>2</v>
      </c>
      <c r="F23" s="34">
        <f>SUM(F9:F21)</f>
        <v>4</v>
      </c>
      <c r="G23" s="35">
        <f>SUM(G9:G22)</f>
        <v>6</v>
      </c>
      <c r="H23" s="36">
        <f>SUM(H4:H22)</f>
        <v>11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B2:B3"/>
    <mergeCell ref="B7:B8"/>
    <mergeCell ref="C7:C8"/>
    <mergeCell ref="B23:C23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B1:H23"/>
  <sheetViews>
    <sheetView showGridLines="0" workbookViewId="0" topLeftCell="A1">
      <selection activeCell="F6" sqref="F6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/>
      <c r="E4" s="64">
        <f>F4-D4</f>
        <v>0</v>
      </c>
      <c r="F4" s="88"/>
      <c r="G4" s="87"/>
      <c r="H4" s="60"/>
    </row>
    <row r="5" spans="2:8" ht="14.25" thickBot="1">
      <c r="B5" s="133">
        <f>'合計'!B10</f>
        <v>28</v>
      </c>
      <c r="C5" s="51" t="str">
        <f>'合計'!C10</f>
        <v>森　零</v>
      </c>
      <c r="D5" s="143">
        <v>4</v>
      </c>
      <c r="E5" s="65">
        <f>F5-D5</f>
        <v>30</v>
      </c>
      <c r="F5" s="146">
        <v>34</v>
      </c>
      <c r="G5" s="147">
        <v>2700</v>
      </c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/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>
        <v>2</v>
      </c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/>
    </row>
    <row r="14" spans="2:8" ht="13.5">
      <c r="B14" s="119">
        <f>'合計'!B20</f>
        <v>47</v>
      </c>
      <c r="C14" s="135" t="str">
        <f>'合計'!C20</f>
        <v>大駅　聡</v>
      </c>
      <c r="D14" s="86"/>
      <c r="E14" s="69"/>
      <c r="F14" s="58">
        <f t="shared" si="0"/>
        <v>0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>
        <v>2</v>
      </c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/>
      <c r="F17" s="58">
        <f t="shared" si="0"/>
        <v>0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8"/>
    </row>
    <row r="19" spans="2:8" ht="13.5">
      <c r="B19" s="127">
        <f>'合計'!B25</f>
        <v>14</v>
      </c>
      <c r="C19" s="136" t="str">
        <f>'合計'!C25</f>
        <v>足立　聡</v>
      </c>
      <c r="D19" s="83">
        <v>1</v>
      </c>
      <c r="E19" s="138"/>
      <c r="F19" s="58">
        <f t="shared" si="0"/>
        <v>1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/>
      <c r="E20" s="138">
        <v>1</v>
      </c>
      <c r="F20" s="58">
        <f t="shared" si="0"/>
        <v>1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/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1</v>
      </c>
      <c r="E23" s="34">
        <f>SUM(E9:E21)</f>
        <v>1</v>
      </c>
      <c r="F23" s="34">
        <f>SUM(F9:F21)</f>
        <v>2</v>
      </c>
      <c r="G23" s="35">
        <f>SUM(G9:G22)</f>
        <v>4</v>
      </c>
      <c r="H23" s="36">
        <f>SUM(H4:H22)</f>
        <v>10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H2:H3"/>
    <mergeCell ref="D2:F2"/>
    <mergeCell ref="G2:G3"/>
    <mergeCell ref="D7:F7"/>
    <mergeCell ref="G7:G8"/>
    <mergeCell ref="H7:H8"/>
    <mergeCell ref="B2:B3"/>
    <mergeCell ref="B7:B8"/>
    <mergeCell ref="C7:C8"/>
    <mergeCell ref="B23:C2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B1:H23"/>
  <sheetViews>
    <sheetView showGridLines="0" workbookViewId="0" topLeftCell="A1">
      <selection activeCell="J19" sqref="J19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/>
      <c r="E4" s="64">
        <f>F4-D4</f>
        <v>0</v>
      </c>
      <c r="F4" s="88"/>
      <c r="G4" s="87"/>
      <c r="H4" s="60"/>
    </row>
    <row r="5" spans="2:8" ht="14.25" thickBot="1">
      <c r="B5" s="133">
        <f>'合計'!B10</f>
        <v>28</v>
      </c>
      <c r="C5" s="51" t="str">
        <f>'合計'!C10</f>
        <v>森　零</v>
      </c>
      <c r="D5" s="143">
        <v>4</v>
      </c>
      <c r="E5" s="65">
        <f>F5-D5</f>
        <v>28</v>
      </c>
      <c r="F5" s="146">
        <v>32</v>
      </c>
      <c r="G5" s="147">
        <v>2700</v>
      </c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>
        <v>1</v>
      </c>
      <c r="F10" s="58">
        <f t="shared" si="0"/>
        <v>1</v>
      </c>
      <c r="G10" s="59"/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>
        <v>1</v>
      </c>
      <c r="E11" s="58"/>
      <c r="F11" s="58">
        <f t="shared" si="0"/>
        <v>1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/>
    </row>
    <row r="14" spans="2:8" ht="13.5">
      <c r="B14" s="119">
        <f>'合計'!B20</f>
        <v>47</v>
      </c>
      <c r="C14" s="135" t="str">
        <f>'合計'!C20</f>
        <v>大駅　聡</v>
      </c>
      <c r="D14" s="86">
        <v>2</v>
      </c>
      <c r="E14" s="69"/>
      <c r="F14" s="58">
        <f t="shared" si="0"/>
        <v>2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>
        <v>1</v>
      </c>
      <c r="F15" s="58">
        <f t="shared" si="0"/>
        <v>1</v>
      </c>
      <c r="G15" s="59">
        <v>2</v>
      </c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>
        <v>1</v>
      </c>
      <c r="E17" s="69">
        <v>1</v>
      </c>
      <c r="F17" s="58">
        <f t="shared" si="0"/>
        <v>2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8"/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138"/>
      <c r="F19" s="58">
        <f t="shared" si="0"/>
        <v>0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/>
      <c r="E20" s="138"/>
      <c r="F20" s="58">
        <f t="shared" si="0"/>
        <v>0</v>
      </c>
      <c r="G20" s="59">
        <v>2</v>
      </c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/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4</v>
      </c>
      <c r="E23" s="34">
        <f>SUM(E9:E21)</f>
        <v>3</v>
      </c>
      <c r="F23" s="34">
        <f>SUM(F9:F21)</f>
        <v>7</v>
      </c>
      <c r="G23" s="35">
        <f>SUM(G9:G22)</f>
        <v>4</v>
      </c>
      <c r="H23" s="36">
        <f>SUM(H4:H22)</f>
        <v>11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H2:H3"/>
    <mergeCell ref="D2:F2"/>
    <mergeCell ref="G2:G3"/>
    <mergeCell ref="D7:F7"/>
    <mergeCell ref="G7:G8"/>
    <mergeCell ref="H7:H8"/>
    <mergeCell ref="B2:B3"/>
    <mergeCell ref="B7:B8"/>
    <mergeCell ref="C7:C8"/>
    <mergeCell ref="B23:C2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H23"/>
  <sheetViews>
    <sheetView showGridLines="0" workbookViewId="0" topLeftCell="A1">
      <selection activeCell="K10" sqref="K10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10</v>
      </c>
      <c r="E2" s="165"/>
      <c r="F2" s="166"/>
      <c r="G2" s="167" t="s">
        <v>8</v>
      </c>
      <c r="H2" s="174" t="s">
        <v>18</v>
      </c>
    </row>
    <row r="3" spans="2:8" ht="13.5">
      <c r="B3" s="171"/>
      <c r="C3" s="162"/>
      <c r="D3" s="5" t="s">
        <v>4</v>
      </c>
      <c r="E3" s="1" t="s">
        <v>11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/>
      <c r="E4" s="64">
        <f>F4-D4</f>
        <v>0</v>
      </c>
      <c r="F4" s="67"/>
      <c r="G4" s="87"/>
      <c r="H4" s="38"/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39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1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/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/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1"/>
    </row>
    <row r="12" spans="2:8" ht="13.5">
      <c r="B12" s="121">
        <f>'合計'!B18</f>
        <v>66</v>
      </c>
      <c r="C12" s="136" t="str">
        <f>'合計'!C18</f>
        <v>吉原　朋宏</v>
      </c>
      <c r="D12" s="84"/>
      <c r="E12" s="62"/>
      <c r="F12" s="58">
        <f t="shared" si="0"/>
        <v>0</v>
      </c>
      <c r="G12" s="63"/>
      <c r="H12" s="60"/>
    </row>
    <row r="13" spans="2:8" ht="13.5">
      <c r="B13" s="121">
        <f>'合計'!B19</f>
        <v>61</v>
      </c>
      <c r="C13" s="135" t="str">
        <f>'合計'!C19</f>
        <v>植森　毅彦</v>
      </c>
      <c r="D13" s="83"/>
      <c r="E13" s="62"/>
      <c r="F13" s="58">
        <f t="shared" si="0"/>
        <v>0</v>
      </c>
      <c r="G13" s="59"/>
      <c r="H13" s="61"/>
    </row>
    <row r="14" spans="2:8" ht="13.5">
      <c r="B14" s="119">
        <f>'合計'!B20</f>
        <v>47</v>
      </c>
      <c r="C14" s="135" t="str">
        <f>'合計'!C20</f>
        <v>大駅　聡</v>
      </c>
      <c r="D14" s="84"/>
      <c r="E14" s="62"/>
      <c r="F14" s="58">
        <f t="shared" si="0"/>
        <v>0</v>
      </c>
      <c r="G14" s="63"/>
      <c r="H14" s="61"/>
    </row>
    <row r="15" spans="2:8" ht="13.5">
      <c r="B15" s="121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/>
    </row>
    <row r="16" spans="2:8" ht="13.5">
      <c r="B16" s="120">
        <f>'合計'!B22</f>
        <v>40</v>
      </c>
      <c r="C16" s="135" t="str">
        <f>'合計'!C22</f>
        <v>大橋　祐司</v>
      </c>
      <c r="D16" s="84"/>
      <c r="E16" s="58"/>
      <c r="F16" s="58">
        <f t="shared" si="0"/>
        <v>0</v>
      </c>
      <c r="G16" s="59"/>
      <c r="H16" s="60"/>
    </row>
    <row r="17" spans="2:8" ht="13.5">
      <c r="B17" s="121">
        <f>'合計'!B23</f>
        <v>34</v>
      </c>
      <c r="C17" s="136" t="str">
        <f>'合計'!C23</f>
        <v>赤澤　健一</v>
      </c>
      <c r="D17" s="84"/>
      <c r="E17" s="62"/>
      <c r="F17" s="58">
        <f t="shared" si="0"/>
        <v>0</v>
      </c>
      <c r="G17" s="63"/>
      <c r="H17" s="61"/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1"/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85"/>
      <c r="F19" s="58">
        <f t="shared" si="0"/>
        <v>0</v>
      </c>
      <c r="G19" s="59"/>
      <c r="H19" s="60"/>
    </row>
    <row r="20" spans="2:8" ht="13.5">
      <c r="B20" s="122">
        <f>'合計'!B26</f>
        <v>7</v>
      </c>
      <c r="C20" s="136" t="str">
        <f>'合計'!C26</f>
        <v>大崎　聡</v>
      </c>
      <c r="D20" s="83"/>
      <c r="E20" s="85"/>
      <c r="F20" s="58">
        <f t="shared" si="0"/>
        <v>0</v>
      </c>
      <c r="G20" s="59"/>
      <c r="H20" s="60"/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85"/>
      <c r="F21" s="58">
        <f t="shared" si="0"/>
        <v>0</v>
      </c>
      <c r="G21" s="59"/>
      <c r="H21" s="60"/>
    </row>
    <row r="22" spans="2:8" ht="13.5">
      <c r="B22" s="126"/>
      <c r="C22" s="48"/>
      <c r="D22" s="84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0</v>
      </c>
      <c r="E23" s="34">
        <f>SUM(E9:E21)</f>
        <v>0</v>
      </c>
      <c r="F23" s="34">
        <f>SUM(F9:F21)</f>
        <v>0</v>
      </c>
      <c r="G23" s="35">
        <f>SUM(G9:G21)</f>
        <v>0</v>
      </c>
      <c r="H23" s="36">
        <f>SUM(H4:H21)</f>
        <v>0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H2:H3"/>
    <mergeCell ref="D2:F2"/>
    <mergeCell ref="G2:G3"/>
    <mergeCell ref="D7:F7"/>
    <mergeCell ref="G7:G8"/>
    <mergeCell ref="H7:H8"/>
    <mergeCell ref="B23:C23"/>
    <mergeCell ref="C2:C3"/>
    <mergeCell ref="B2:B3"/>
    <mergeCell ref="B7:B8"/>
    <mergeCell ref="C7:C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23"/>
  <sheetViews>
    <sheetView showGridLines="0" workbookViewId="0" topLeftCell="A1">
      <selection activeCell="B5" sqref="B5:C5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>
      <c r="B2" s="170" t="s">
        <v>0</v>
      </c>
      <c r="C2" s="167" t="s">
        <v>1</v>
      </c>
      <c r="D2" s="169" t="s">
        <v>10</v>
      </c>
      <c r="E2" s="165"/>
      <c r="F2" s="166"/>
      <c r="G2" s="167" t="s">
        <v>8</v>
      </c>
      <c r="H2" s="174" t="s">
        <v>18</v>
      </c>
    </row>
    <row r="3" spans="2:8" ht="13.5">
      <c r="B3" s="171"/>
      <c r="C3" s="162"/>
      <c r="D3" s="5" t="s">
        <v>4</v>
      </c>
      <c r="E3" s="1" t="s">
        <v>11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/>
      <c r="E4" s="64">
        <f>F4-D4</f>
        <v>0</v>
      </c>
      <c r="F4" s="67"/>
      <c r="G4" s="87"/>
      <c r="H4" s="38"/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39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1">
        <f>'合計'!B15</f>
        <v>82</v>
      </c>
      <c r="C9" s="135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/>
    </row>
    <row r="10" spans="2:8" ht="13.5">
      <c r="B10" s="119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/>
    </row>
    <row r="11" spans="2:8" ht="13.5">
      <c r="B11" s="120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1"/>
    </row>
    <row r="12" spans="2:8" ht="13.5">
      <c r="B12" s="125">
        <f>'合計'!B18</f>
        <v>66</v>
      </c>
      <c r="C12" s="136" t="str">
        <f>'合計'!C18</f>
        <v>吉原　朋宏</v>
      </c>
      <c r="D12" s="84"/>
      <c r="E12" s="62"/>
      <c r="F12" s="58">
        <f t="shared" si="0"/>
        <v>0</v>
      </c>
      <c r="G12" s="63"/>
      <c r="H12" s="60"/>
    </row>
    <row r="13" spans="2:8" ht="13.5">
      <c r="B13" s="121">
        <f>'合計'!B19</f>
        <v>61</v>
      </c>
      <c r="C13" s="135" t="str">
        <f>'合計'!C19</f>
        <v>植森　毅彦</v>
      </c>
      <c r="D13" s="83"/>
      <c r="E13" s="62"/>
      <c r="F13" s="58">
        <f t="shared" si="0"/>
        <v>0</v>
      </c>
      <c r="G13" s="59"/>
      <c r="H13" s="61"/>
    </row>
    <row r="14" spans="2:8" ht="13.5">
      <c r="B14" s="121">
        <f>'合計'!B20</f>
        <v>47</v>
      </c>
      <c r="C14" s="135" t="str">
        <f>'合計'!C20</f>
        <v>大駅　聡</v>
      </c>
      <c r="D14" s="84"/>
      <c r="E14" s="62"/>
      <c r="F14" s="58">
        <f t="shared" si="0"/>
        <v>0</v>
      </c>
      <c r="G14" s="63"/>
      <c r="H14" s="61"/>
    </row>
    <row r="15" spans="2:8" ht="13.5">
      <c r="B15" s="121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/>
    </row>
    <row r="16" spans="2:8" ht="13.5">
      <c r="B16" s="119">
        <f>'合計'!B22</f>
        <v>40</v>
      </c>
      <c r="C16" s="135" t="str">
        <f>'合計'!C22</f>
        <v>大橋　祐司</v>
      </c>
      <c r="D16" s="84"/>
      <c r="E16" s="58"/>
      <c r="F16" s="58">
        <f t="shared" si="0"/>
        <v>0</v>
      </c>
      <c r="G16" s="59"/>
      <c r="H16" s="60"/>
    </row>
    <row r="17" spans="2:8" ht="13.5">
      <c r="B17" s="119">
        <f>'合計'!B23</f>
        <v>34</v>
      </c>
      <c r="C17" s="136" t="str">
        <f>'合計'!C23</f>
        <v>赤澤　健一</v>
      </c>
      <c r="D17" s="84"/>
      <c r="E17" s="62"/>
      <c r="F17" s="58">
        <f t="shared" si="0"/>
        <v>0</v>
      </c>
      <c r="G17" s="63"/>
      <c r="H17" s="61"/>
    </row>
    <row r="18" spans="2:8" ht="13.5">
      <c r="B18" s="121">
        <f>'合計'!B24</f>
        <v>18</v>
      </c>
      <c r="C18" s="141" t="str">
        <f>'合計'!C24</f>
        <v>向江　英雄</v>
      </c>
      <c r="D18" s="83"/>
      <c r="E18" s="58"/>
      <c r="F18" s="58">
        <f t="shared" si="0"/>
        <v>0</v>
      </c>
      <c r="G18" s="59"/>
      <c r="H18" s="61"/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85"/>
      <c r="F19" s="58">
        <f t="shared" si="0"/>
        <v>0</v>
      </c>
      <c r="G19" s="59"/>
      <c r="H19" s="60"/>
    </row>
    <row r="20" spans="2:8" ht="13.5">
      <c r="B20" s="122">
        <f>'合計'!B26</f>
        <v>7</v>
      </c>
      <c r="C20" s="136" t="str">
        <f>'合計'!C26</f>
        <v>大崎　聡</v>
      </c>
      <c r="D20" s="83"/>
      <c r="E20" s="85"/>
      <c r="F20" s="58">
        <f t="shared" si="0"/>
        <v>0</v>
      </c>
      <c r="G20" s="59"/>
      <c r="H20" s="60"/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85"/>
      <c r="F21" s="58">
        <f t="shared" si="0"/>
        <v>0</v>
      </c>
      <c r="G21" s="59"/>
      <c r="H21" s="60"/>
    </row>
    <row r="22" spans="2:8" ht="13.5" customHeight="1">
      <c r="B22" s="126"/>
      <c r="C22" s="48"/>
      <c r="D22" s="84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0</v>
      </c>
      <c r="E23" s="34">
        <f>SUM(E9:E21)</f>
        <v>0</v>
      </c>
      <c r="F23" s="34">
        <f>SUM(F9:F21)</f>
        <v>0</v>
      </c>
      <c r="G23" s="35">
        <f>SUM(G9:G21)</f>
        <v>0</v>
      </c>
      <c r="H23" s="36">
        <f>SUM(H4:H21)</f>
        <v>0</v>
      </c>
    </row>
  </sheetData>
  <mergeCells count="11">
    <mergeCell ref="C2:C3"/>
    <mergeCell ref="B7:B8"/>
    <mergeCell ref="C7:C8"/>
    <mergeCell ref="B23:C23"/>
    <mergeCell ref="B2:B3"/>
    <mergeCell ref="H2:H3"/>
    <mergeCell ref="H7:H8"/>
    <mergeCell ref="D2:F2"/>
    <mergeCell ref="G2:G3"/>
    <mergeCell ref="D7:F7"/>
    <mergeCell ref="G7:G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H23"/>
  <sheetViews>
    <sheetView showGridLines="0" workbookViewId="0" topLeftCell="A1">
      <selection activeCell="K6" sqref="K6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40</v>
      </c>
      <c r="E2" s="165"/>
      <c r="F2" s="166"/>
      <c r="G2" s="167" t="s">
        <v>41</v>
      </c>
      <c r="H2" s="174" t="s">
        <v>42</v>
      </c>
    </row>
    <row r="3" spans="2:8" ht="13.5">
      <c r="B3" s="171"/>
      <c r="C3" s="162"/>
      <c r="D3" s="5" t="s">
        <v>4</v>
      </c>
      <c r="E3" s="1" t="s">
        <v>43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>
        <v>4</v>
      </c>
      <c r="E4" s="64">
        <f>F4-D4</f>
        <v>18</v>
      </c>
      <c r="F4" s="88">
        <v>22</v>
      </c>
      <c r="G4" s="87">
        <v>2700</v>
      </c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44</v>
      </c>
      <c r="E7" s="165"/>
      <c r="F7" s="166"/>
      <c r="G7" s="176" t="s">
        <v>45</v>
      </c>
      <c r="H7" s="174" t="s">
        <v>42</v>
      </c>
    </row>
    <row r="8" spans="2:8" ht="13.5">
      <c r="B8" s="171"/>
      <c r="C8" s="173"/>
      <c r="D8" s="2" t="s">
        <v>4</v>
      </c>
      <c r="E8" s="1" t="s">
        <v>46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>
        <v>2</v>
      </c>
      <c r="E9" s="58">
        <v>1</v>
      </c>
      <c r="F9" s="58">
        <f aca="true" t="shared" si="0" ref="F9:F22">SUM(D9:E9)</f>
        <v>3</v>
      </c>
      <c r="G9" s="59">
        <v>4</v>
      </c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>
        <v>1</v>
      </c>
      <c r="F10" s="58">
        <f t="shared" si="0"/>
        <v>1</v>
      </c>
      <c r="G10" s="59">
        <v>2</v>
      </c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8"/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>
        <v>1</v>
      </c>
    </row>
    <row r="14" spans="2:8" ht="13.5">
      <c r="B14" s="119">
        <f>'合計'!B20</f>
        <v>47</v>
      </c>
      <c r="C14" s="135" t="str">
        <f>'合計'!C20</f>
        <v>大駅　聡</v>
      </c>
      <c r="D14" s="86">
        <v>1</v>
      </c>
      <c r="E14" s="69"/>
      <c r="F14" s="58">
        <f t="shared" si="0"/>
        <v>1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/>
      <c r="F17" s="58">
        <f t="shared" si="0"/>
        <v>0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>
        <v>2</v>
      </c>
      <c r="H18" s="68">
        <v>1</v>
      </c>
    </row>
    <row r="19" spans="2:8" ht="13.5">
      <c r="B19" s="127">
        <f>'合計'!B25</f>
        <v>14</v>
      </c>
      <c r="C19" s="136" t="str">
        <f>'合計'!C25</f>
        <v>足立　聡</v>
      </c>
      <c r="D19" s="83">
        <v>1</v>
      </c>
      <c r="E19" s="138">
        <v>1</v>
      </c>
      <c r="F19" s="58">
        <f t="shared" si="0"/>
        <v>2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>
        <v>2</v>
      </c>
      <c r="E20" s="138">
        <v>1</v>
      </c>
      <c r="F20" s="58">
        <f t="shared" si="0"/>
        <v>3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/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6</v>
      </c>
      <c r="E23" s="34">
        <f>SUM(E9:E21)</f>
        <v>4</v>
      </c>
      <c r="F23" s="34">
        <f>SUM(F9:F21)</f>
        <v>10</v>
      </c>
      <c r="G23" s="35">
        <f>SUM(G9:G22)</f>
        <v>8</v>
      </c>
      <c r="H23" s="36">
        <f>SUM(H4:H22)</f>
        <v>13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H2:H3"/>
    <mergeCell ref="D2:F2"/>
    <mergeCell ref="G2:G3"/>
    <mergeCell ref="D7:F7"/>
    <mergeCell ref="G7:G8"/>
    <mergeCell ref="H7:H8"/>
    <mergeCell ref="B2:B3"/>
    <mergeCell ref="B7:B8"/>
    <mergeCell ref="C7:C8"/>
    <mergeCell ref="B23:C2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H23"/>
  <sheetViews>
    <sheetView showGridLines="0" workbookViewId="0" topLeftCell="A1">
      <selection activeCell="D6" sqref="D6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47</v>
      </c>
      <c r="E2" s="165"/>
      <c r="F2" s="166"/>
      <c r="G2" s="167" t="s">
        <v>48</v>
      </c>
      <c r="H2" s="174" t="s">
        <v>49</v>
      </c>
    </row>
    <row r="3" spans="2:8" ht="13.5">
      <c r="B3" s="171"/>
      <c r="C3" s="162"/>
      <c r="D3" s="5" t="s">
        <v>4</v>
      </c>
      <c r="E3" s="1" t="s">
        <v>50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>
        <v>3</v>
      </c>
      <c r="E4" s="64">
        <f>F4-D4</f>
        <v>27</v>
      </c>
      <c r="F4" s="88">
        <v>30</v>
      </c>
      <c r="G4" s="87">
        <v>2700</v>
      </c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140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51</v>
      </c>
      <c r="E7" s="165"/>
      <c r="F7" s="166"/>
      <c r="G7" s="176" t="s">
        <v>52</v>
      </c>
      <c r="H7" s="174" t="s">
        <v>49</v>
      </c>
    </row>
    <row r="8" spans="2:8" ht="13.5">
      <c r="B8" s="171"/>
      <c r="C8" s="173"/>
      <c r="D8" s="2" t="s">
        <v>4</v>
      </c>
      <c r="E8" s="1" t="s">
        <v>53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>
        <v>1</v>
      </c>
      <c r="E9" s="58">
        <v>1</v>
      </c>
      <c r="F9" s="58">
        <f aca="true" t="shared" si="0" ref="F9:F22">SUM(D9:E9)</f>
        <v>2</v>
      </c>
      <c r="G9" s="59"/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>
        <v>2</v>
      </c>
      <c r="E11" s="58"/>
      <c r="F11" s="58">
        <f t="shared" si="0"/>
        <v>2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>
        <v>1</v>
      </c>
      <c r="E13" s="69"/>
      <c r="F13" s="58">
        <f t="shared" si="0"/>
        <v>1</v>
      </c>
      <c r="G13" s="59"/>
      <c r="H13" s="68">
        <v>1</v>
      </c>
    </row>
    <row r="14" spans="2:8" ht="13.5">
      <c r="B14" s="119">
        <f>'合計'!B20</f>
        <v>47</v>
      </c>
      <c r="C14" s="135" t="str">
        <f>'合計'!C20</f>
        <v>大駅　聡</v>
      </c>
      <c r="D14" s="86"/>
      <c r="E14" s="69">
        <v>1</v>
      </c>
      <c r="F14" s="58">
        <f t="shared" si="0"/>
        <v>1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>
        <v>1</v>
      </c>
      <c r="F17" s="58">
        <f t="shared" si="0"/>
        <v>1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>
        <v>1</v>
      </c>
      <c r="E18" s="58"/>
      <c r="F18" s="58">
        <f t="shared" si="0"/>
        <v>1</v>
      </c>
      <c r="G18" s="59"/>
      <c r="H18" s="68">
        <v>1</v>
      </c>
    </row>
    <row r="19" spans="2:8" ht="13.5">
      <c r="B19" s="127">
        <f>'合計'!B25</f>
        <v>14</v>
      </c>
      <c r="C19" s="136" t="str">
        <f>'合計'!C25</f>
        <v>足立　聡</v>
      </c>
      <c r="D19" s="83">
        <v>2</v>
      </c>
      <c r="E19" s="138">
        <v>1</v>
      </c>
      <c r="F19" s="58">
        <f t="shared" si="0"/>
        <v>3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>
        <v>1</v>
      </c>
      <c r="E20" s="138"/>
      <c r="F20" s="58">
        <f t="shared" si="0"/>
        <v>1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>
        <v>1</v>
      </c>
      <c r="F21" s="58">
        <f t="shared" si="0"/>
        <v>1</v>
      </c>
      <c r="G21" s="59"/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8</v>
      </c>
      <c r="E23" s="34">
        <f>SUM(E9:E21)</f>
        <v>5</v>
      </c>
      <c r="F23" s="34">
        <f>SUM(F9:F21)</f>
        <v>13</v>
      </c>
      <c r="G23" s="35">
        <f>SUM(G9:G22)</f>
        <v>0</v>
      </c>
      <c r="H23" s="36">
        <f>SUM(H4:H22)</f>
        <v>13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B2:B3"/>
    <mergeCell ref="B7:B8"/>
    <mergeCell ref="C7:C8"/>
    <mergeCell ref="B23:C23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H23"/>
  <sheetViews>
    <sheetView showGridLines="0" workbookViewId="0" topLeftCell="A1">
      <selection activeCell="K22" sqref="K22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>
        <v>1</v>
      </c>
      <c r="E4" s="64">
        <f>F4-D4</f>
        <v>26</v>
      </c>
      <c r="F4" s="88">
        <v>27</v>
      </c>
      <c r="G4" s="87">
        <v>2700</v>
      </c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/>
      <c r="E9" s="58">
        <v>1</v>
      </c>
      <c r="F9" s="58">
        <f aca="true" t="shared" si="0" ref="F9:F22">SUM(D9:E9)</f>
        <v>1</v>
      </c>
      <c r="G9" s="59">
        <v>2</v>
      </c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>
        <v>2</v>
      </c>
      <c r="H12" s="60">
        <v>1</v>
      </c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/>
    </row>
    <row r="14" spans="2:8" ht="13.5">
      <c r="B14" s="119">
        <f>'合計'!B20</f>
        <v>47</v>
      </c>
      <c r="C14" s="135" t="str">
        <f>'合計'!C20</f>
        <v>大駅　聡</v>
      </c>
      <c r="D14" s="86">
        <v>1</v>
      </c>
      <c r="E14" s="69"/>
      <c r="F14" s="58">
        <f t="shared" si="0"/>
        <v>1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>
        <v>2</v>
      </c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/>
      <c r="F17" s="58">
        <f t="shared" si="0"/>
        <v>0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>
        <v>1</v>
      </c>
      <c r="E18" s="58"/>
      <c r="F18" s="58">
        <f t="shared" si="0"/>
        <v>1</v>
      </c>
      <c r="G18" s="59"/>
      <c r="H18" s="68">
        <v>1</v>
      </c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138"/>
      <c r="F19" s="58">
        <f t="shared" si="0"/>
        <v>0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>
        <v>1</v>
      </c>
      <c r="E20" s="138"/>
      <c r="F20" s="58">
        <f t="shared" si="0"/>
        <v>1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/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3</v>
      </c>
      <c r="E23" s="34">
        <f>SUM(E9:E21)</f>
        <v>1</v>
      </c>
      <c r="F23" s="34">
        <f>SUM(F9:F21)</f>
        <v>4</v>
      </c>
      <c r="G23" s="35">
        <f>SUM(G9:G22)</f>
        <v>6</v>
      </c>
      <c r="H23" s="36">
        <f>SUM(H4:H22)</f>
        <v>14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B2:B3"/>
    <mergeCell ref="B7:B8"/>
    <mergeCell ref="C7:C8"/>
    <mergeCell ref="B23:C23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H23"/>
  <sheetViews>
    <sheetView showGridLines="0" workbookViewId="0" topLeftCell="A1">
      <selection activeCell="L19" sqref="L19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>
        <v>5</v>
      </c>
      <c r="E4" s="64">
        <f>F4-D4</f>
        <v>29</v>
      </c>
      <c r="F4" s="88">
        <v>34</v>
      </c>
      <c r="G4" s="87">
        <v>2700</v>
      </c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140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>
        <v>2</v>
      </c>
      <c r="H9" s="60">
        <v>1</v>
      </c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>
        <v>1</v>
      </c>
      <c r="F10" s="58">
        <f t="shared" si="0"/>
        <v>1</v>
      </c>
      <c r="G10" s="59"/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>
        <v>1</v>
      </c>
      <c r="E11" s="58"/>
      <c r="F11" s="58">
        <f t="shared" si="0"/>
        <v>1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/>
    </row>
    <row r="14" spans="2:8" ht="13.5">
      <c r="B14" s="119">
        <f>'合計'!B20</f>
        <v>47</v>
      </c>
      <c r="C14" s="135" t="str">
        <f>'合計'!C20</f>
        <v>大駅　聡</v>
      </c>
      <c r="D14" s="86">
        <v>1</v>
      </c>
      <c r="E14" s="69"/>
      <c r="F14" s="58">
        <f t="shared" si="0"/>
        <v>1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/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/>
      <c r="F17" s="58">
        <f t="shared" si="0"/>
        <v>0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8"/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138">
        <v>1</v>
      </c>
      <c r="F19" s="58">
        <f t="shared" si="0"/>
        <v>1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>
        <v>3</v>
      </c>
      <c r="E20" s="138"/>
      <c r="F20" s="58">
        <f t="shared" si="0"/>
        <v>3</v>
      </c>
      <c r="G20" s="59">
        <v>2</v>
      </c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>
        <v>1</v>
      </c>
      <c r="F21" s="58">
        <f t="shared" si="0"/>
        <v>1</v>
      </c>
      <c r="G21" s="59">
        <v>2</v>
      </c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5</v>
      </c>
      <c r="E23" s="34">
        <f>SUM(E9:E21)</f>
        <v>3</v>
      </c>
      <c r="F23" s="34">
        <f>SUM(F9:F21)</f>
        <v>8</v>
      </c>
      <c r="G23" s="35">
        <f>SUM(G9:G22)</f>
        <v>6</v>
      </c>
      <c r="H23" s="36">
        <f>SUM(H4:H22)</f>
        <v>10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H2:H3"/>
    <mergeCell ref="D2:F2"/>
    <mergeCell ref="G2:G3"/>
    <mergeCell ref="D7:F7"/>
    <mergeCell ref="G7:G8"/>
    <mergeCell ref="H7:H8"/>
    <mergeCell ref="B2:B3"/>
    <mergeCell ref="B7:B8"/>
    <mergeCell ref="C7:C8"/>
    <mergeCell ref="B23:C2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H23"/>
  <sheetViews>
    <sheetView showGridLines="0" workbookViewId="0" topLeftCell="A1">
      <selection activeCell="J21" sqref="J21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>
        <v>2</v>
      </c>
      <c r="E4" s="64">
        <f>F4-D4</f>
        <v>26</v>
      </c>
      <c r="F4" s="88">
        <v>28</v>
      </c>
      <c r="G4" s="87">
        <v>2700</v>
      </c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/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>
        <v>1</v>
      </c>
      <c r="F10" s="58">
        <f t="shared" si="0"/>
        <v>1</v>
      </c>
      <c r="G10" s="59"/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>
        <v>1</v>
      </c>
      <c r="E11" s="58"/>
      <c r="F11" s="58">
        <f t="shared" si="0"/>
        <v>1</v>
      </c>
      <c r="G11" s="59">
        <v>4</v>
      </c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/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>
        <v>2</v>
      </c>
      <c r="H13" s="68">
        <v>1</v>
      </c>
    </row>
    <row r="14" spans="2:8" ht="13.5">
      <c r="B14" s="119">
        <f>'合計'!B20</f>
        <v>47</v>
      </c>
      <c r="C14" s="135" t="str">
        <f>'合計'!C20</f>
        <v>大駅　聡</v>
      </c>
      <c r="D14" s="86"/>
      <c r="E14" s="69">
        <v>1</v>
      </c>
      <c r="F14" s="58">
        <f t="shared" si="0"/>
        <v>1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>
        <v>1</v>
      </c>
      <c r="F17" s="58">
        <f t="shared" si="0"/>
        <v>1</v>
      </c>
      <c r="G17" s="70">
        <v>2</v>
      </c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>
        <v>2</v>
      </c>
      <c r="H18" s="68">
        <v>1</v>
      </c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138"/>
      <c r="F19" s="58">
        <f t="shared" si="0"/>
        <v>0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>
        <v>2</v>
      </c>
      <c r="E20" s="138"/>
      <c r="F20" s="58">
        <f t="shared" si="0"/>
        <v>2</v>
      </c>
      <c r="G20" s="59"/>
      <c r="H20" s="60">
        <v>1</v>
      </c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>
        <v>4</v>
      </c>
      <c r="H21" s="60">
        <v>1</v>
      </c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3</v>
      </c>
      <c r="E23" s="34">
        <f>SUM(E9:E21)</f>
        <v>3</v>
      </c>
      <c r="F23" s="34">
        <f>SUM(F9:F21)</f>
        <v>6</v>
      </c>
      <c r="G23" s="35">
        <f>SUM(G9:G22)</f>
        <v>14</v>
      </c>
      <c r="H23" s="36">
        <f>SUM(H4:H22)</f>
        <v>13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H2:H3"/>
    <mergeCell ref="D2:F2"/>
    <mergeCell ref="G2:G3"/>
    <mergeCell ref="D7:F7"/>
    <mergeCell ref="G7:G8"/>
    <mergeCell ref="H7:H8"/>
    <mergeCell ref="B2:B3"/>
    <mergeCell ref="B7:B8"/>
    <mergeCell ref="C7:C8"/>
    <mergeCell ref="B23:C2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H23"/>
  <sheetViews>
    <sheetView showGridLines="0" workbookViewId="0" topLeftCell="A1">
      <selection activeCell="K15" sqref="K15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19</v>
      </c>
      <c r="E2" s="165"/>
      <c r="F2" s="166"/>
      <c r="G2" s="167" t="s">
        <v>20</v>
      </c>
      <c r="H2" s="174" t="s">
        <v>18</v>
      </c>
    </row>
    <row r="3" spans="2:8" ht="13.5">
      <c r="B3" s="171"/>
      <c r="C3" s="162"/>
      <c r="D3" s="5" t="s">
        <v>4</v>
      </c>
      <c r="E3" s="1" t="s">
        <v>21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>
        <v>1</v>
      </c>
      <c r="E4" s="64">
        <f>F4-D4</f>
        <v>21</v>
      </c>
      <c r="F4" s="88">
        <v>22</v>
      </c>
      <c r="G4" s="87">
        <v>2700</v>
      </c>
      <c r="H4" s="60">
        <v>1</v>
      </c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140">
        <v>1</v>
      </c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0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/>
    </row>
    <row r="10" spans="2:8" ht="13.5">
      <c r="B10" s="125">
        <f>'合計'!B16</f>
        <v>81</v>
      </c>
      <c r="C10" s="135" t="str">
        <f>'合計'!C16</f>
        <v>畑　裕人</v>
      </c>
      <c r="D10" s="83">
        <v>1</v>
      </c>
      <c r="E10" s="58"/>
      <c r="F10" s="58">
        <f t="shared" si="0"/>
        <v>1</v>
      </c>
      <c r="G10" s="59"/>
      <c r="H10" s="60">
        <v>1</v>
      </c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8">
        <v>1</v>
      </c>
    </row>
    <row r="12" spans="2:8" ht="13.5">
      <c r="B12" s="120">
        <f>'合計'!B18</f>
        <v>66</v>
      </c>
      <c r="C12" s="136" t="str">
        <f>'合計'!C18</f>
        <v>吉原　朋宏</v>
      </c>
      <c r="D12" s="86"/>
      <c r="E12" s="69"/>
      <c r="F12" s="58">
        <f t="shared" si="0"/>
        <v>0</v>
      </c>
      <c r="G12" s="70"/>
      <c r="H12" s="60">
        <v>1</v>
      </c>
    </row>
    <row r="13" spans="2:8" ht="13.5">
      <c r="B13" s="120">
        <f>'合計'!B19</f>
        <v>61</v>
      </c>
      <c r="C13" s="135" t="str">
        <f>'合計'!C19</f>
        <v>植森　毅彦</v>
      </c>
      <c r="D13" s="83"/>
      <c r="E13" s="69"/>
      <c r="F13" s="58">
        <f t="shared" si="0"/>
        <v>0</v>
      </c>
      <c r="G13" s="59"/>
      <c r="H13" s="68"/>
    </row>
    <row r="14" spans="2:8" ht="13.5">
      <c r="B14" s="119">
        <f>'合計'!B20</f>
        <v>47</v>
      </c>
      <c r="C14" s="135" t="str">
        <f>'合計'!C20</f>
        <v>大駅　聡</v>
      </c>
      <c r="D14" s="86">
        <v>1</v>
      </c>
      <c r="E14" s="69"/>
      <c r="F14" s="58">
        <f t="shared" si="0"/>
        <v>1</v>
      </c>
      <c r="G14" s="70"/>
      <c r="H14" s="68">
        <v>1</v>
      </c>
    </row>
    <row r="15" spans="2:8" ht="13.5">
      <c r="B15" s="120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>
        <v>1</v>
      </c>
    </row>
    <row r="16" spans="2:8" ht="13.5">
      <c r="B16" s="120">
        <f>'合計'!B22</f>
        <v>40</v>
      </c>
      <c r="C16" s="135" t="str">
        <f>'合計'!C22</f>
        <v>大橋　祐司</v>
      </c>
      <c r="D16" s="86"/>
      <c r="E16" s="58"/>
      <c r="F16" s="58">
        <f t="shared" si="0"/>
        <v>0</v>
      </c>
      <c r="G16" s="59"/>
      <c r="H16" s="60">
        <v>1</v>
      </c>
    </row>
    <row r="17" spans="2:8" ht="13.5">
      <c r="B17" s="120">
        <f>'合計'!B23</f>
        <v>34</v>
      </c>
      <c r="C17" s="136" t="str">
        <f>'合計'!C23</f>
        <v>赤澤　健一</v>
      </c>
      <c r="D17" s="86"/>
      <c r="E17" s="69"/>
      <c r="F17" s="58">
        <f t="shared" si="0"/>
        <v>0</v>
      </c>
      <c r="G17" s="70"/>
      <c r="H17" s="68">
        <v>1</v>
      </c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8">
        <v>1</v>
      </c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138"/>
      <c r="F19" s="58">
        <f t="shared" si="0"/>
        <v>0</v>
      </c>
      <c r="G19" s="59"/>
      <c r="H19" s="60">
        <v>1</v>
      </c>
    </row>
    <row r="20" spans="2:8" ht="13.5">
      <c r="B20" s="122">
        <f>'合計'!B26</f>
        <v>7</v>
      </c>
      <c r="C20" s="136" t="str">
        <f>'合計'!C26</f>
        <v>大崎　聡</v>
      </c>
      <c r="D20" s="83"/>
      <c r="E20" s="138"/>
      <c r="F20" s="58">
        <f t="shared" si="0"/>
        <v>0</v>
      </c>
      <c r="G20" s="59"/>
      <c r="H20" s="60"/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138"/>
      <c r="F21" s="58">
        <f t="shared" si="0"/>
        <v>0</v>
      </c>
      <c r="G21" s="59"/>
      <c r="H21" s="60"/>
    </row>
    <row r="22" spans="2:8" ht="13.5">
      <c r="B22" s="126"/>
      <c r="C22" s="48"/>
      <c r="D22" s="86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2</v>
      </c>
      <c r="E23" s="34">
        <f>SUM(E9:E21)</f>
        <v>0</v>
      </c>
      <c r="F23" s="34">
        <f>SUM(F9:F21)</f>
        <v>2</v>
      </c>
      <c r="G23" s="35">
        <f>SUM(G9:G22)</f>
        <v>0</v>
      </c>
      <c r="H23" s="36">
        <f>SUM(H4:H22)</f>
        <v>11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4.25" customHeight="1"/>
  </sheetData>
  <mergeCells count="11">
    <mergeCell ref="B2:B3"/>
    <mergeCell ref="B7:B8"/>
    <mergeCell ref="C7:C8"/>
    <mergeCell ref="B23:C23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H23"/>
  <sheetViews>
    <sheetView showGridLines="0" workbookViewId="0" topLeftCell="A1">
      <selection activeCell="B5" sqref="B5:C5"/>
    </sheetView>
  </sheetViews>
  <sheetFormatPr defaultColWidth="9.00390625" defaultRowHeight="13.5"/>
  <cols>
    <col min="1" max="1" width="2.625" style="4" customWidth="1"/>
    <col min="2" max="2" width="3.50390625" style="4" bestFit="1" customWidth="1"/>
    <col min="3" max="3" width="14.875" style="4" bestFit="1" customWidth="1"/>
    <col min="4" max="5" width="4.00390625" style="4" customWidth="1"/>
    <col min="6" max="6" width="5.875" style="4" customWidth="1"/>
    <col min="7" max="7" width="8.00390625" style="4" customWidth="1"/>
    <col min="8" max="8" width="4.00390625" style="4" customWidth="1"/>
    <col min="9" max="16384" width="9.00390625" style="4" customWidth="1"/>
  </cols>
  <sheetData>
    <row r="1" ht="14.25" thickBot="1">
      <c r="H1" s="21"/>
    </row>
    <row r="2" spans="2:8" ht="13.5" customHeight="1">
      <c r="B2" s="170" t="s">
        <v>0</v>
      </c>
      <c r="C2" s="167" t="s">
        <v>1</v>
      </c>
      <c r="D2" s="169" t="s">
        <v>10</v>
      </c>
      <c r="E2" s="165"/>
      <c r="F2" s="166"/>
      <c r="G2" s="167" t="s">
        <v>8</v>
      </c>
      <c r="H2" s="174" t="s">
        <v>18</v>
      </c>
    </row>
    <row r="3" spans="2:8" ht="13.5">
      <c r="B3" s="171"/>
      <c r="C3" s="162"/>
      <c r="D3" s="5" t="s">
        <v>4</v>
      </c>
      <c r="E3" s="1" t="s">
        <v>11</v>
      </c>
      <c r="F3" s="1" t="s">
        <v>6</v>
      </c>
      <c r="G3" s="162"/>
      <c r="H3" s="175"/>
    </row>
    <row r="4" spans="2:8" ht="13.5">
      <c r="B4" s="49">
        <f>'合計'!B7</f>
        <v>30</v>
      </c>
      <c r="C4" s="50" t="str">
        <f>'合計'!C7</f>
        <v>池崎　智詞</v>
      </c>
      <c r="D4" s="66"/>
      <c r="E4" s="64">
        <f>F4-D4</f>
        <v>0</v>
      </c>
      <c r="F4" s="67"/>
      <c r="G4" s="87"/>
      <c r="H4" s="38"/>
    </row>
    <row r="5" spans="2:8" ht="14.25" thickBot="1">
      <c r="B5" s="133">
        <f>'合計'!B10</f>
        <v>28</v>
      </c>
      <c r="C5" s="51" t="str">
        <f>'合計'!C10</f>
        <v>森　零</v>
      </c>
      <c r="D5" s="130"/>
      <c r="E5" s="65">
        <f>F5-D5</f>
        <v>0</v>
      </c>
      <c r="F5" s="129"/>
      <c r="G5" s="128"/>
      <c r="H5" s="39"/>
    </row>
    <row r="6" spans="2:8" ht="14.25" thickBot="1">
      <c r="B6" s="29"/>
      <c r="C6" s="30"/>
      <c r="D6" s="31"/>
      <c r="E6" s="31"/>
      <c r="F6" s="32"/>
      <c r="G6" s="31"/>
      <c r="H6" s="21"/>
    </row>
    <row r="7" spans="2:8" ht="13.5">
      <c r="B7" s="170" t="s">
        <v>0</v>
      </c>
      <c r="C7" s="172" t="s">
        <v>1</v>
      </c>
      <c r="D7" s="165" t="s">
        <v>9</v>
      </c>
      <c r="E7" s="165"/>
      <c r="F7" s="166"/>
      <c r="G7" s="176" t="s">
        <v>7</v>
      </c>
      <c r="H7" s="174" t="s">
        <v>18</v>
      </c>
    </row>
    <row r="8" spans="2:8" ht="13.5">
      <c r="B8" s="171"/>
      <c r="C8" s="173"/>
      <c r="D8" s="2" t="s">
        <v>4</v>
      </c>
      <c r="E8" s="1" t="s">
        <v>17</v>
      </c>
      <c r="F8" s="1" t="s">
        <v>6</v>
      </c>
      <c r="G8" s="177"/>
      <c r="H8" s="175"/>
    </row>
    <row r="9" spans="2:8" ht="13.5">
      <c r="B9" s="121">
        <f>'合計'!B15</f>
        <v>82</v>
      </c>
      <c r="C9" s="137" t="str">
        <f>'合計'!C15</f>
        <v>青木　栄広</v>
      </c>
      <c r="D9" s="83"/>
      <c r="E9" s="58"/>
      <c r="F9" s="58">
        <f aca="true" t="shared" si="0" ref="F9:F22">SUM(D9:E9)</f>
        <v>0</v>
      </c>
      <c r="G9" s="59"/>
      <c r="H9" s="60"/>
    </row>
    <row r="10" spans="2:8" ht="13.5">
      <c r="B10" s="125">
        <f>'合計'!B16</f>
        <v>81</v>
      </c>
      <c r="C10" s="135" t="str">
        <f>'合計'!C16</f>
        <v>畑　裕人</v>
      </c>
      <c r="D10" s="83"/>
      <c r="E10" s="58"/>
      <c r="F10" s="58">
        <f t="shared" si="0"/>
        <v>0</v>
      </c>
      <c r="G10" s="59"/>
      <c r="H10" s="60"/>
    </row>
    <row r="11" spans="2:8" ht="13.5">
      <c r="B11" s="119">
        <f>'合計'!B17</f>
        <v>74</v>
      </c>
      <c r="C11" s="135" t="str">
        <f>'合計'!C17</f>
        <v>中野　亘</v>
      </c>
      <c r="D11" s="83"/>
      <c r="E11" s="58"/>
      <c r="F11" s="58">
        <f t="shared" si="0"/>
        <v>0</v>
      </c>
      <c r="G11" s="59"/>
      <c r="H11" s="61"/>
    </row>
    <row r="12" spans="2:8" ht="13.5">
      <c r="B12" s="121">
        <f>'合計'!B18</f>
        <v>66</v>
      </c>
      <c r="C12" s="136" t="str">
        <f>'合計'!C18</f>
        <v>吉原　朋宏</v>
      </c>
      <c r="D12" s="84"/>
      <c r="E12" s="62"/>
      <c r="F12" s="58">
        <f t="shared" si="0"/>
        <v>0</v>
      </c>
      <c r="G12" s="63"/>
      <c r="H12" s="60"/>
    </row>
    <row r="13" spans="2:8" ht="13.5">
      <c r="B13" s="121">
        <f>'合計'!B19</f>
        <v>61</v>
      </c>
      <c r="C13" s="135" t="str">
        <f>'合計'!C19</f>
        <v>植森　毅彦</v>
      </c>
      <c r="D13" s="83"/>
      <c r="E13" s="62"/>
      <c r="F13" s="58">
        <f t="shared" si="0"/>
        <v>0</v>
      </c>
      <c r="G13" s="59"/>
      <c r="H13" s="61"/>
    </row>
    <row r="14" spans="2:8" ht="13.5">
      <c r="B14" s="119">
        <f>'合計'!B20</f>
        <v>47</v>
      </c>
      <c r="C14" s="135" t="str">
        <f>'合計'!C20</f>
        <v>大駅　聡</v>
      </c>
      <c r="D14" s="84"/>
      <c r="E14" s="62"/>
      <c r="F14" s="58">
        <f t="shared" si="0"/>
        <v>0</v>
      </c>
      <c r="G14" s="63"/>
      <c r="H14" s="61"/>
    </row>
    <row r="15" spans="2:8" ht="13.5">
      <c r="B15" s="121">
        <f>'合計'!B21</f>
        <v>45</v>
      </c>
      <c r="C15" s="136" t="str">
        <f>'合計'!C21</f>
        <v>長門　勝</v>
      </c>
      <c r="D15" s="83"/>
      <c r="E15" s="58"/>
      <c r="F15" s="58">
        <f t="shared" si="0"/>
        <v>0</v>
      </c>
      <c r="G15" s="59"/>
      <c r="H15" s="60"/>
    </row>
    <row r="16" spans="2:8" ht="13.5">
      <c r="B16" s="120">
        <f>'合計'!B22</f>
        <v>40</v>
      </c>
      <c r="C16" s="135" t="str">
        <f>'合計'!C22</f>
        <v>大橋　祐司</v>
      </c>
      <c r="D16" s="84"/>
      <c r="E16" s="58"/>
      <c r="F16" s="58">
        <f t="shared" si="0"/>
        <v>0</v>
      </c>
      <c r="G16" s="59"/>
      <c r="H16" s="60"/>
    </row>
    <row r="17" spans="2:8" ht="13.5">
      <c r="B17" s="121">
        <f>'合計'!B23</f>
        <v>34</v>
      </c>
      <c r="C17" s="136" t="str">
        <f>'合計'!C23</f>
        <v>赤澤　健一</v>
      </c>
      <c r="D17" s="84"/>
      <c r="E17" s="62"/>
      <c r="F17" s="58">
        <f t="shared" si="0"/>
        <v>0</v>
      </c>
      <c r="G17" s="63"/>
      <c r="H17" s="61"/>
    </row>
    <row r="18" spans="2:8" ht="13.5">
      <c r="B18" s="119">
        <f>'合計'!B24</f>
        <v>18</v>
      </c>
      <c r="C18" s="136" t="str">
        <f>'合計'!C24</f>
        <v>向江　英雄</v>
      </c>
      <c r="D18" s="83"/>
      <c r="E18" s="58"/>
      <c r="F18" s="58">
        <f t="shared" si="0"/>
        <v>0</v>
      </c>
      <c r="G18" s="59"/>
      <c r="H18" s="61"/>
    </row>
    <row r="19" spans="2:8" ht="13.5">
      <c r="B19" s="127">
        <f>'合計'!B25</f>
        <v>14</v>
      </c>
      <c r="C19" s="136" t="str">
        <f>'合計'!C25</f>
        <v>足立　聡</v>
      </c>
      <c r="D19" s="83"/>
      <c r="E19" s="85"/>
      <c r="F19" s="58">
        <f t="shared" si="0"/>
        <v>0</v>
      </c>
      <c r="G19" s="59"/>
      <c r="H19" s="60"/>
    </row>
    <row r="20" spans="2:8" ht="13.5">
      <c r="B20" s="122">
        <f>'合計'!B26</f>
        <v>7</v>
      </c>
      <c r="C20" s="136" t="str">
        <f>'合計'!C26</f>
        <v>大崎　聡</v>
      </c>
      <c r="D20" s="83"/>
      <c r="E20" s="85"/>
      <c r="F20" s="58">
        <f t="shared" si="0"/>
        <v>0</v>
      </c>
      <c r="G20" s="59"/>
      <c r="H20" s="60"/>
    </row>
    <row r="21" spans="2:8" ht="13.5">
      <c r="B21" s="120">
        <f>'合計'!B27</f>
        <v>5</v>
      </c>
      <c r="C21" s="135" t="str">
        <f>'合計'!C27</f>
        <v>矢野　辰治</v>
      </c>
      <c r="D21" s="83"/>
      <c r="E21" s="85"/>
      <c r="F21" s="58">
        <f t="shared" si="0"/>
        <v>0</v>
      </c>
      <c r="G21" s="59"/>
      <c r="H21" s="60"/>
    </row>
    <row r="22" spans="2:8" ht="13.5">
      <c r="B22" s="126"/>
      <c r="C22" s="48"/>
      <c r="D22" s="84"/>
      <c r="E22" s="58"/>
      <c r="F22" s="58">
        <f t="shared" si="0"/>
        <v>0</v>
      </c>
      <c r="G22" s="59"/>
      <c r="H22" s="60"/>
    </row>
    <row r="23" spans="2:8" ht="14.25" thickBot="1">
      <c r="B23" s="163" t="s">
        <v>6</v>
      </c>
      <c r="C23" s="164"/>
      <c r="D23" s="34">
        <f>SUM(D9:D21)</f>
        <v>0</v>
      </c>
      <c r="E23" s="34">
        <f>SUM(E9:E21)</f>
        <v>0</v>
      </c>
      <c r="F23" s="34">
        <f>SUM(F9:F21)</f>
        <v>0</v>
      </c>
      <c r="G23" s="35">
        <f>SUM(G9:G21)</f>
        <v>0</v>
      </c>
      <c r="H23" s="36">
        <f>SUM(H4:H21)</f>
        <v>0</v>
      </c>
    </row>
  </sheetData>
  <mergeCells count="11">
    <mergeCell ref="B2:B3"/>
    <mergeCell ref="B7:B8"/>
    <mergeCell ref="C7:C8"/>
    <mergeCell ref="B23:C23"/>
    <mergeCell ref="C2:C3"/>
    <mergeCell ref="H2:H3"/>
    <mergeCell ref="D2:F2"/>
    <mergeCell ref="G2:G3"/>
    <mergeCell ref="D7:F7"/>
    <mergeCell ref="G7:G8"/>
    <mergeCell ref="H7:H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　栄広</dc:creator>
  <cp:keywords/>
  <dc:description/>
  <cp:lastModifiedBy>y-aoki</cp:lastModifiedBy>
  <cp:lastPrinted>2006-12-09T05:48:57Z</cp:lastPrinted>
  <dcterms:created xsi:type="dcterms:W3CDTF">2002-02-03T16:13:20Z</dcterms:created>
  <dcterms:modified xsi:type="dcterms:W3CDTF">2009-03-24T09:55:09Z</dcterms:modified>
  <cp:category/>
  <cp:version/>
  <cp:contentType/>
  <cp:contentStatus/>
</cp:coreProperties>
</file>